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\Documents\Schule\2019,20\Tipps zur Arbeit mit Excel\"/>
    </mc:Choice>
  </mc:AlternateContent>
  <bookViews>
    <workbookView xWindow="0" yWindow="0" windowWidth="20460" windowHeight="7836"/>
  </bookViews>
  <sheets>
    <sheet name="Brutto, Netto" sheetId="1" r:id="rId1"/>
    <sheet name="Fahrradhändler" sheetId="2" r:id="rId2"/>
    <sheet name="Fahrradhändler bearbeitet" sheetId="3" r:id="rId3"/>
    <sheet name="Weißwurstfrühstück" sheetId="4" r:id="rId4"/>
    <sheet name="Weißwurstfrühstück bearbeitet" sheetId="5" r:id="rId5"/>
    <sheet name="Mittelwert, Verketten" sheetId="6" r:id="rId6"/>
    <sheet name="Filtern von Listen" sheetId="7" r:id="rId7"/>
    <sheet name="Wenn-Funktion" sheetId="8" r:id="rId8"/>
    <sheet name="Diagramme" sheetId="9" r:id="rId9"/>
  </sheets>
  <definedNames>
    <definedName name="_xlnm._FilterDatabase" localSheetId="6" hidden="1">'Filtern von Listen'!$A$5:$T$5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9" l="1"/>
  <c r="B21" i="9"/>
  <c r="B22" i="9" s="1"/>
  <c r="B23" i="9" s="1"/>
  <c r="B11" i="9"/>
  <c r="B12" i="9" s="1"/>
  <c r="B13" i="9" s="1"/>
  <c r="B14" i="9" s="1"/>
  <c r="B15" i="9" s="1"/>
  <c r="B16" i="9" s="1"/>
  <c r="B17" i="9" s="1"/>
  <c r="B18" i="9" s="1"/>
  <c r="B19" i="9" s="1"/>
  <c r="B20" i="9" s="1"/>
  <c r="B10" i="9"/>
  <c r="B7" i="8"/>
  <c r="C9" i="5"/>
  <c r="D9" i="5"/>
  <c r="E9" i="5"/>
  <c r="F9" i="5"/>
  <c r="G9" i="5"/>
  <c r="C10" i="5"/>
  <c r="D10" i="5"/>
  <c r="E10" i="5"/>
  <c r="F10" i="5"/>
  <c r="G10" i="5"/>
  <c r="C11" i="5"/>
  <c r="D11" i="5"/>
  <c r="E11" i="5"/>
  <c r="F11" i="5"/>
  <c r="G11" i="5"/>
  <c r="C12" i="5"/>
  <c r="D12" i="5"/>
  <c r="E12" i="5"/>
  <c r="F12" i="5"/>
  <c r="G12" i="5"/>
  <c r="D8" i="5"/>
  <c r="E8" i="5"/>
  <c r="F8" i="5"/>
  <c r="G8" i="5"/>
  <c r="C8" i="5"/>
  <c r="F17" i="3"/>
  <c r="F15" i="3"/>
  <c r="F9" i="3"/>
  <c r="F10" i="3"/>
  <c r="F11" i="3"/>
  <c r="F12" i="3"/>
  <c r="F13" i="3"/>
  <c r="F14" i="3"/>
  <c r="F8" i="3"/>
</calcChain>
</file>

<file path=xl/sharedStrings.xml><?xml version="1.0" encoding="utf-8"?>
<sst xmlns="http://schemas.openxmlformats.org/spreadsheetml/2006/main" count="610" uniqueCount="332">
  <si>
    <t>Netto:</t>
  </si>
  <si>
    <t>Mehrwertsteuer:</t>
  </si>
  <si>
    <t>Brutto:</t>
  </si>
  <si>
    <t>Fahrrad Kettner</t>
  </si>
  <si>
    <t>Rechnung</t>
  </si>
  <si>
    <t>Datum:</t>
  </si>
  <si>
    <t>Nr.</t>
  </si>
  <si>
    <t>173-284</t>
  </si>
  <si>
    <t>Pos.</t>
  </si>
  <si>
    <t>Artikel</t>
  </si>
  <si>
    <t>Menge</t>
  </si>
  <si>
    <t>Einheit</t>
  </si>
  <si>
    <t>Einzelpreis</t>
  </si>
  <si>
    <t>Gesamtpreis</t>
  </si>
  <si>
    <t>Kette 8-fach</t>
  </si>
  <si>
    <t>Stk</t>
  </si>
  <si>
    <t>Sattel</t>
  </si>
  <si>
    <t>Kettenöl</t>
  </si>
  <si>
    <t>Zahnkranz 48-32-28-24--20-16-12-8</t>
  </si>
  <si>
    <t>Umwerfer 8-fach</t>
  </si>
  <si>
    <t>Schlauch 28''</t>
  </si>
  <si>
    <t>Reifen 28''</t>
  </si>
  <si>
    <t>Summe:</t>
  </si>
  <si>
    <t>Enthaltene MWSt:</t>
  </si>
  <si>
    <t>MWSt-Satz:</t>
  </si>
  <si>
    <t>Weißwurstfrühstück</t>
  </si>
  <si>
    <t>Eine Weiße kostet:</t>
  </si>
  <si>
    <t>Eine Brezn kostet:</t>
  </si>
  <si>
    <t>Anzahl Weiße</t>
  </si>
  <si>
    <t>Anzahl Brezn</t>
  </si>
  <si>
    <t>Kleine Leistungsnachweise</t>
  </si>
  <si>
    <t>Große Leistungsnachweise</t>
  </si>
  <si>
    <t>Mittelwert:</t>
  </si>
  <si>
    <t>Gesamtnote:</t>
  </si>
  <si>
    <t>Zeugnisnote:</t>
  </si>
  <si>
    <t>Anrede</t>
  </si>
  <si>
    <t>Akad. Grad</t>
  </si>
  <si>
    <t>Familienname</t>
  </si>
  <si>
    <t>Rufname</t>
  </si>
  <si>
    <t>Da Vinci</t>
  </si>
  <si>
    <t>Leonardo</t>
  </si>
  <si>
    <t>Herrn</t>
  </si>
  <si>
    <t>Frau</t>
  </si>
  <si>
    <t>Dr.</t>
  </si>
  <si>
    <t>Merkel</t>
  </si>
  <si>
    <t>Angela</t>
  </si>
  <si>
    <t>Turing</t>
  </si>
  <si>
    <t>Alan</t>
  </si>
  <si>
    <t>Briefanrede:</t>
  </si>
  <si>
    <t>Data is public domain from US government.</t>
  </si>
  <si>
    <t>Compiled by combining information from files at: http://gsociology.icaap.org/dataupload.html</t>
  </si>
  <si>
    <t>Country</t>
  </si>
  <si>
    <t>Region</t>
  </si>
  <si>
    <t>Population</t>
  </si>
  <si>
    <t>Area</t>
  </si>
  <si>
    <t>Pop. Density</t>
  </si>
  <si>
    <t>Coastline</t>
  </si>
  <si>
    <t>Net migration</t>
  </si>
  <si>
    <t>Infant mortality</t>
  </si>
  <si>
    <t>GDP</t>
  </si>
  <si>
    <t>Literacy</t>
  </si>
  <si>
    <t>Phones</t>
  </si>
  <si>
    <t>Arable</t>
  </si>
  <si>
    <t>Crops</t>
  </si>
  <si>
    <t>Other</t>
  </si>
  <si>
    <t>Climate</t>
  </si>
  <si>
    <t>Birthrate</t>
  </si>
  <si>
    <t>Deathrate</t>
  </si>
  <si>
    <t>Agriculture</t>
  </si>
  <si>
    <t>Industry</t>
  </si>
  <si>
    <t>Service</t>
  </si>
  <si>
    <t>sq. mi.</t>
  </si>
  <si>
    <t>per sq. mi.</t>
  </si>
  <si>
    <t>coast/area ratio</t>
  </si>
  <si>
    <t>per 1000 births</t>
  </si>
  <si>
    <t>$ per capita</t>
  </si>
  <si>
    <t>%</t>
  </si>
  <si>
    <t>per 1000</t>
  </si>
  <si>
    <t xml:space="preserve">Afghanistan </t>
  </si>
  <si>
    <t xml:space="preserve">ASIA (EX. NEAR EAST)         </t>
  </si>
  <si>
    <t xml:space="preserve">Albania </t>
  </si>
  <si>
    <t xml:space="preserve">EASTERN EUROPE                     </t>
  </si>
  <si>
    <t xml:space="preserve">Algeria </t>
  </si>
  <si>
    <t xml:space="preserve">NORTHERN AFRICA                    </t>
  </si>
  <si>
    <t xml:space="preserve">American Samoa </t>
  </si>
  <si>
    <t xml:space="preserve">OCEANIA                            </t>
  </si>
  <si>
    <t xml:space="preserve">Andorra </t>
  </si>
  <si>
    <t xml:space="preserve">WESTERN EUROPE                     </t>
  </si>
  <si>
    <t xml:space="preserve">Angola </t>
  </si>
  <si>
    <t xml:space="preserve">SUB-SAHARAN AFRICA                 </t>
  </si>
  <si>
    <t xml:space="preserve">Anguilla </t>
  </si>
  <si>
    <t xml:space="preserve">LATIN AMER. &amp; CARIB    </t>
  </si>
  <si>
    <t xml:space="preserve">Antigua &amp; Barbuda </t>
  </si>
  <si>
    <t xml:space="preserve">Argentina </t>
  </si>
  <si>
    <t xml:space="preserve">Armenia </t>
  </si>
  <si>
    <t xml:space="preserve">C.W. OF IND. STATES </t>
  </si>
  <si>
    <t xml:space="preserve">Aruba </t>
  </si>
  <si>
    <t xml:space="preserve">Australia </t>
  </si>
  <si>
    <t xml:space="preserve">Austria </t>
  </si>
  <si>
    <t xml:space="preserve">Azerbaijan </t>
  </si>
  <si>
    <t xml:space="preserve">Bahamas, The </t>
  </si>
  <si>
    <t xml:space="preserve">Bahrain </t>
  </si>
  <si>
    <t xml:space="preserve">NEAR EAST                          </t>
  </si>
  <si>
    <t xml:space="preserve">Bangladesh </t>
  </si>
  <si>
    <t xml:space="preserve">Barbados </t>
  </si>
  <si>
    <t xml:space="preserve">Belarus </t>
  </si>
  <si>
    <t xml:space="preserve">Belgium </t>
  </si>
  <si>
    <t xml:space="preserve">Belize </t>
  </si>
  <si>
    <t xml:space="preserve">Benin </t>
  </si>
  <si>
    <t xml:space="preserve">Bermuda </t>
  </si>
  <si>
    <t xml:space="preserve">NORTHERN AMERICA                   </t>
  </si>
  <si>
    <t xml:space="preserve">Bhutan </t>
  </si>
  <si>
    <t xml:space="preserve">Bolivia </t>
  </si>
  <si>
    <t xml:space="preserve">Bosnia &amp; Herzegovina </t>
  </si>
  <si>
    <t xml:space="preserve">Botswana </t>
  </si>
  <si>
    <t xml:space="preserve">Brazil </t>
  </si>
  <si>
    <t xml:space="preserve">British Virgin Is. </t>
  </si>
  <si>
    <t xml:space="preserve">Brunei </t>
  </si>
  <si>
    <t xml:space="preserve">Bulgaria </t>
  </si>
  <si>
    <t xml:space="preserve">Burkina Faso </t>
  </si>
  <si>
    <t xml:space="preserve">Burma </t>
  </si>
  <si>
    <t xml:space="preserve">Burundi </t>
  </si>
  <si>
    <t xml:space="preserve">Cambodia </t>
  </si>
  <si>
    <t xml:space="preserve">Cameroon </t>
  </si>
  <si>
    <t xml:space="preserve">Canada </t>
  </si>
  <si>
    <t xml:space="preserve">Cape Verde </t>
  </si>
  <si>
    <t xml:space="preserve">Cayman Islands </t>
  </si>
  <si>
    <t xml:space="preserve">Central African Rep. </t>
  </si>
  <si>
    <t xml:space="preserve">Chad </t>
  </si>
  <si>
    <t xml:space="preserve">Chile </t>
  </si>
  <si>
    <t xml:space="preserve">China </t>
  </si>
  <si>
    <t xml:space="preserve">Colombia </t>
  </si>
  <si>
    <t xml:space="preserve">Comoros </t>
  </si>
  <si>
    <t xml:space="preserve">Congo, Dem. Rep. </t>
  </si>
  <si>
    <t xml:space="preserve">Congo, Repub. of the </t>
  </si>
  <si>
    <t xml:space="preserve">Cook Islands </t>
  </si>
  <si>
    <t xml:space="preserve">Costa Rica </t>
  </si>
  <si>
    <t xml:space="preserve">Cote d'Ivoire </t>
  </si>
  <si>
    <t xml:space="preserve">Croatia </t>
  </si>
  <si>
    <t xml:space="preserve">Cuba </t>
  </si>
  <si>
    <t xml:space="preserve">Cyprus </t>
  </si>
  <si>
    <t xml:space="preserve">Czech Republic </t>
  </si>
  <si>
    <t xml:space="preserve">Denmark </t>
  </si>
  <si>
    <t xml:space="preserve">Djibouti </t>
  </si>
  <si>
    <t xml:space="preserve">Dominica </t>
  </si>
  <si>
    <t xml:space="preserve">Dominican Republic </t>
  </si>
  <si>
    <t xml:space="preserve">East Timor </t>
  </si>
  <si>
    <t xml:space="preserve">Ecuador </t>
  </si>
  <si>
    <t xml:space="preserve">Egypt </t>
  </si>
  <si>
    <t xml:space="preserve">El Salvador </t>
  </si>
  <si>
    <t xml:space="preserve">Equatorial Guinea </t>
  </si>
  <si>
    <t xml:space="preserve">Eritrea </t>
  </si>
  <si>
    <t xml:space="preserve">Estonia </t>
  </si>
  <si>
    <t xml:space="preserve">BALTICS                            </t>
  </si>
  <si>
    <t xml:space="preserve">Ethiopia </t>
  </si>
  <si>
    <t xml:space="preserve">Faroe Islands </t>
  </si>
  <si>
    <t xml:space="preserve">Fiji </t>
  </si>
  <si>
    <t xml:space="preserve">Finland </t>
  </si>
  <si>
    <t xml:space="preserve">France </t>
  </si>
  <si>
    <t xml:space="preserve">French Guiana </t>
  </si>
  <si>
    <t xml:space="preserve">French Polynesia </t>
  </si>
  <si>
    <t xml:space="preserve">Gabon </t>
  </si>
  <si>
    <t xml:space="preserve">Gambia, The </t>
  </si>
  <si>
    <t xml:space="preserve">Gaza Strip </t>
  </si>
  <si>
    <t xml:space="preserve">Georgia </t>
  </si>
  <si>
    <t xml:space="preserve">Germany </t>
  </si>
  <si>
    <t xml:space="preserve">Ghana </t>
  </si>
  <si>
    <t xml:space="preserve">Gibraltar </t>
  </si>
  <si>
    <t xml:space="preserve">Greece </t>
  </si>
  <si>
    <t xml:space="preserve">Greenland </t>
  </si>
  <si>
    <t xml:space="preserve">Grenada </t>
  </si>
  <si>
    <t xml:space="preserve">Guadeloupe </t>
  </si>
  <si>
    <t xml:space="preserve">Guam </t>
  </si>
  <si>
    <t xml:space="preserve">Guatemala </t>
  </si>
  <si>
    <t xml:space="preserve">Guernsey </t>
  </si>
  <si>
    <t xml:space="preserve">Guinea </t>
  </si>
  <si>
    <t xml:space="preserve">Guinea-Bissau </t>
  </si>
  <si>
    <t xml:space="preserve">Guyana </t>
  </si>
  <si>
    <t xml:space="preserve">Haiti </t>
  </si>
  <si>
    <t xml:space="preserve">Honduras </t>
  </si>
  <si>
    <t xml:space="preserve">Hong Kong </t>
  </si>
  <si>
    <t xml:space="preserve">Hungary </t>
  </si>
  <si>
    <t xml:space="preserve">Iceland </t>
  </si>
  <si>
    <t xml:space="preserve">India </t>
  </si>
  <si>
    <t xml:space="preserve">Indonesia </t>
  </si>
  <si>
    <t xml:space="preserve">Iran </t>
  </si>
  <si>
    <t xml:space="preserve">Iraq </t>
  </si>
  <si>
    <t xml:space="preserve">Ireland </t>
  </si>
  <si>
    <t xml:space="preserve">Isle of Man </t>
  </si>
  <si>
    <t xml:space="preserve">Israel </t>
  </si>
  <si>
    <t xml:space="preserve">Italy </t>
  </si>
  <si>
    <t xml:space="preserve">Jamaica </t>
  </si>
  <si>
    <t xml:space="preserve">Japan </t>
  </si>
  <si>
    <t xml:space="preserve">Jersey </t>
  </si>
  <si>
    <t xml:space="preserve">Jordan </t>
  </si>
  <si>
    <t xml:space="preserve">Kazakhstan </t>
  </si>
  <si>
    <t xml:space="preserve">Kenya </t>
  </si>
  <si>
    <t xml:space="preserve">Kiribati </t>
  </si>
  <si>
    <t xml:space="preserve">Korea, North </t>
  </si>
  <si>
    <t xml:space="preserve">Korea, South </t>
  </si>
  <si>
    <t xml:space="preserve">Kuwait </t>
  </si>
  <si>
    <t xml:space="preserve">Kyrgyzstan </t>
  </si>
  <si>
    <t xml:space="preserve">Laos </t>
  </si>
  <si>
    <t xml:space="preserve">Latvia </t>
  </si>
  <si>
    <t xml:space="preserve">Lebanon </t>
  </si>
  <si>
    <t xml:space="preserve">Lesotho </t>
  </si>
  <si>
    <t xml:space="preserve">Liberia </t>
  </si>
  <si>
    <t xml:space="preserve">Libya </t>
  </si>
  <si>
    <t xml:space="preserve">Liechtenstein </t>
  </si>
  <si>
    <t xml:space="preserve">Lithuania </t>
  </si>
  <si>
    <t xml:space="preserve">Luxembourg </t>
  </si>
  <si>
    <t xml:space="preserve">Macau </t>
  </si>
  <si>
    <t xml:space="preserve">Macedonia </t>
  </si>
  <si>
    <t xml:space="preserve">Madagascar </t>
  </si>
  <si>
    <t xml:space="preserve">Malawi </t>
  </si>
  <si>
    <t xml:space="preserve">Malaysia </t>
  </si>
  <si>
    <t xml:space="preserve">Maldives </t>
  </si>
  <si>
    <t xml:space="preserve">Mali </t>
  </si>
  <si>
    <t xml:space="preserve">Malta </t>
  </si>
  <si>
    <t xml:space="preserve">Marshall Islands </t>
  </si>
  <si>
    <t xml:space="preserve">Martinique </t>
  </si>
  <si>
    <t xml:space="preserve">Mauritania </t>
  </si>
  <si>
    <t xml:space="preserve">Mauritius </t>
  </si>
  <si>
    <t xml:space="preserve">Mayotte </t>
  </si>
  <si>
    <t xml:space="preserve">Mexico </t>
  </si>
  <si>
    <t xml:space="preserve">Micronesia, Fed. St. </t>
  </si>
  <si>
    <t xml:space="preserve">Moldova </t>
  </si>
  <si>
    <t xml:space="preserve">Monaco </t>
  </si>
  <si>
    <t xml:space="preserve">Mongolia </t>
  </si>
  <si>
    <t xml:space="preserve">Montserrat </t>
  </si>
  <si>
    <t xml:space="preserve">Morocco </t>
  </si>
  <si>
    <t xml:space="preserve">Mozambique </t>
  </si>
  <si>
    <t xml:space="preserve">Namibia </t>
  </si>
  <si>
    <t xml:space="preserve">Nauru </t>
  </si>
  <si>
    <t xml:space="preserve">Nepal </t>
  </si>
  <si>
    <t xml:space="preserve">Netherlands </t>
  </si>
  <si>
    <t xml:space="preserve">Netherlands Antilles </t>
  </si>
  <si>
    <t xml:space="preserve">New Caledonia </t>
  </si>
  <si>
    <t xml:space="preserve">New Zealand </t>
  </si>
  <si>
    <t xml:space="preserve">Nicaragua </t>
  </si>
  <si>
    <t xml:space="preserve">Niger </t>
  </si>
  <si>
    <t xml:space="preserve">Nigeria </t>
  </si>
  <si>
    <t xml:space="preserve">N. Mariana Islands </t>
  </si>
  <si>
    <t xml:space="preserve">Norway </t>
  </si>
  <si>
    <t xml:space="preserve">Oman </t>
  </si>
  <si>
    <t xml:space="preserve">Pakistan </t>
  </si>
  <si>
    <t xml:space="preserve">Palau </t>
  </si>
  <si>
    <t xml:space="preserve">Panama </t>
  </si>
  <si>
    <t xml:space="preserve">Papua New Guinea </t>
  </si>
  <si>
    <t xml:space="preserve">Paraguay </t>
  </si>
  <si>
    <t xml:space="preserve">Peru </t>
  </si>
  <si>
    <t xml:space="preserve">Philippines </t>
  </si>
  <si>
    <t xml:space="preserve">Poland </t>
  </si>
  <si>
    <t xml:space="preserve">Portugal </t>
  </si>
  <si>
    <t xml:space="preserve">Puerto Rico </t>
  </si>
  <si>
    <t xml:space="preserve">Qatar </t>
  </si>
  <si>
    <t xml:space="preserve">Reunion </t>
  </si>
  <si>
    <t xml:space="preserve">Romania </t>
  </si>
  <si>
    <t xml:space="preserve">Russia </t>
  </si>
  <si>
    <t xml:space="preserve">Rwanda </t>
  </si>
  <si>
    <t xml:space="preserve">Saint Helena </t>
  </si>
  <si>
    <t xml:space="preserve">Saint Kitts &amp; Nevis </t>
  </si>
  <si>
    <t xml:space="preserve">Saint Lucia </t>
  </si>
  <si>
    <t xml:space="preserve">St Pierre &amp; Miquelon </t>
  </si>
  <si>
    <t xml:space="preserve">Saint Vincent and the Grenadines </t>
  </si>
  <si>
    <t xml:space="preserve">Samoa </t>
  </si>
  <si>
    <t xml:space="preserve">San Marino </t>
  </si>
  <si>
    <t xml:space="preserve">Sao Tome &amp; Principe </t>
  </si>
  <si>
    <t xml:space="preserve">Saudi Arabia </t>
  </si>
  <si>
    <t xml:space="preserve">Senegal </t>
  </si>
  <si>
    <t xml:space="preserve">Serbia </t>
  </si>
  <si>
    <t xml:space="preserve">Seychelles </t>
  </si>
  <si>
    <t xml:space="preserve">Sierra Leone </t>
  </si>
  <si>
    <t xml:space="preserve">Singapore </t>
  </si>
  <si>
    <t xml:space="preserve">Slovakia </t>
  </si>
  <si>
    <t xml:space="preserve">Slovenia </t>
  </si>
  <si>
    <t xml:space="preserve">Solomon Islands </t>
  </si>
  <si>
    <t xml:space="preserve">Somalia </t>
  </si>
  <si>
    <t xml:space="preserve">South Africa </t>
  </si>
  <si>
    <t xml:space="preserve">Spain </t>
  </si>
  <si>
    <t xml:space="preserve">Sri Lanka </t>
  </si>
  <si>
    <t xml:space="preserve">Sudan </t>
  </si>
  <si>
    <t xml:space="preserve">Suriname </t>
  </si>
  <si>
    <t xml:space="preserve">Swaziland </t>
  </si>
  <si>
    <t xml:space="preserve">Sweden </t>
  </si>
  <si>
    <t xml:space="preserve">Switzerland </t>
  </si>
  <si>
    <t xml:space="preserve">Syria </t>
  </si>
  <si>
    <t xml:space="preserve">Taiwan </t>
  </si>
  <si>
    <t xml:space="preserve">Tajikistan </t>
  </si>
  <si>
    <t xml:space="preserve">Tanzania </t>
  </si>
  <si>
    <t xml:space="preserve">Thailand </t>
  </si>
  <si>
    <t xml:space="preserve">Togo </t>
  </si>
  <si>
    <t xml:space="preserve">Tonga </t>
  </si>
  <si>
    <t xml:space="preserve">Trinidad &amp; Tobago </t>
  </si>
  <si>
    <t xml:space="preserve">Tunisia </t>
  </si>
  <si>
    <t xml:space="preserve">Turkey </t>
  </si>
  <si>
    <t xml:space="preserve">Turkmenistan </t>
  </si>
  <si>
    <t xml:space="preserve">Turks &amp; Caicos Is </t>
  </si>
  <si>
    <t xml:space="preserve">Tuvalu </t>
  </si>
  <si>
    <t xml:space="preserve">Uganda </t>
  </si>
  <si>
    <t xml:space="preserve">Ukraine </t>
  </si>
  <si>
    <t xml:space="preserve">United Arab Emirates </t>
  </si>
  <si>
    <t xml:space="preserve">United Kingdom </t>
  </si>
  <si>
    <t xml:space="preserve">United States </t>
  </si>
  <si>
    <t xml:space="preserve">Uruguay </t>
  </si>
  <si>
    <t xml:space="preserve">Uzbekistan </t>
  </si>
  <si>
    <t xml:space="preserve">Vanuatu </t>
  </si>
  <si>
    <t xml:space="preserve">Venezuela </t>
  </si>
  <si>
    <t xml:space="preserve">Vietnam </t>
  </si>
  <si>
    <t xml:space="preserve">Virgin Islands </t>
  </si>
  <si>
    <t xml:space="preserve">Wallis and Futuna </t>
  </si>
  <si>
    <t xml:space="preserve">West Bank </t>
  </si>
  <si>
    <t xml:space="preserve">Western Sahara </t>
  </si>
  <si>
    <t xml:space="preserve">Yemen </t>
  </si>
  <si>
    <t xml:space="preserve">Zambia </t>
  </si>
  <si>
    <t xml:space="preserve">Zimbabwe </t>
  </si>
  <si>
    <t>Eintritt ins Schwimmbad:</t>
  </si>
  <si>
    <t>Kinder bis 7 Jahren kostenlos</t>
  </si>
  <si>
    <t>Jugendliche bis 17 Jahren:</t>
  </si>
  <si>
    <t>Erwachsene:</t>
  </si>
  <si>
    <t>Alter:</t>
  </si>
  <si>
    <t>Eintrittspreis:</t>
  </si>
  <si>
    <t>Jahre</t>
  </si>
  <si>
    <t>Alle anderen:</t>
  </si>
  <si>
    <t>Zinsrechner</t>
  </si>
  <si>
    <t>Kredit:</t>
  </si>
  <si>
    <t>Zinssatz:</t>
  </si>
  <si>
    <t>Zins+Tilgung:</t>
  </si>
  <si>
    <t>jährlich</t>
  </si>
  <si>
    <t>Jahr</t>
  </si>
  <si>
    <t>Zu Beginn von</t>
  </si>
  <si>
    <t>Schulden: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</si>
</sst>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9" fontId="0" fillId="0" borderId="0" xfId="0" applyNumberFormat="1"/>
    <xf numFmtId="44" fontId="0" fillId="0" borderId="0" xfId="1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14" fontId="0" fillId="0" borderId="0" xfId="0" applyNumberFormat="1"/>
    <xf numFmtId="0" fontId="0" fillId="0" borderId="0" xfId="0" applyAlignment="1">
      <alignment horizontal="right"/>
    </xf>
    <xf numFmtId="0" fontId="2" fillId="0" borderId="1" xfId="0" applyFont="1" applyBorder="1"/>
    <xf numFmtId="0" fontId="2" fillId="0" borderId="3" xfId="0" applyFont="1" applyBorder="1"/>
    <xf numFmtId="0" fontId="0" fillId="0" borderId="2" xfId="0" applyBorder="1"/>
    <xf numFmtId="44" fontId="2" fillId="0" borderId="0" xfId="1" applyFont="1"/>
    <xf numFmtId="0" fontId="0" fillId="0" borderId="1" xfId="0" applyBorder="1"/>
    <xf numFmtId="0" fontId="0" fillId="0" borderId="3" xfId="0" applyBorder="1"/>
    <xf numFmtId="44" fontId="0" fillId="0" borderId="1" xfId="1" applyFont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44" fontId="0" fillId="0" borderId="0" xfId="1" applyFont="1" applyAlignment="1">
      <alignment horizontal="center"/>
    </xf>
    <xf numFmtId="0" fontId="0" fillId="2" borderId="0" xfId="0" applyFill="1" applyAlignment="1">
      <alignment horizontal="center" textRotation="90"/>
    </xf>
    <xf numFmtId="44" fontId="0" fillId="0" borderId="0" xfId="0" applyNumberFormat="1"/>
    <xf numFmtId="44" fontId="7" fillId="0" borderId="4" xfId="0" applyNumberFormat="1" applyFont="1" applyBorder="1"/>
    <xf numFmtId="44" fontId="7" fillId="0" borderId="5" xfId="0" applyNumberFormat="1" applyFont="1" applyBorder="1"/>
    <xf numFmtId="44" fontId="7" fillId="0" borderId="6" xfId="0" applyNumberFormat="1" applyFont="1" applyBorder="1"/>
    <xf numFmtId="44" fontId="7" fillId="0" borderId="7" xfId="0" applyNumberFormat="1" applyFont="1" applyBorder="1"/>
    <xf numFmtId="44" fontId="7" fillId="0" borderId="0" xfId="0" applyNumberFormat="1" applyFont="1" applyBorder="1"/>
    <xf numFmtId="44" fontId="7" fillId="0" borderId="2" xfId="0" applyNumberFormat="1" applyFont="1" applyBorder="1"/>
    <xf numFmtId="44" fontId="7" fillId="0" borderId="8" xfId="0" applyNumberFormat="1" applyFont="1" applyBorder="1"/>
    <xf numFmtId="44" fontId="7" fillId="0" borderId="9" xfId="0" applyNumberFormat="1" applyFont="1" applyBorder="1"/>
    <xf numFmtId="44" fontId="7" fillId="0" borderId="10" xfId="0" applyNumberFormat="1" applyFont="1" applyBorder="1"/>
    <xf numFmtId="2" fontId="0" fillId="0" borderId="0" xfId="0" applyNumberFormat="1"/>
    <xf numFmtId="0" fontId="0" fillId="0" borderId="0" xfId="0" applyFont="1"/>
    <xf numFmtId="166" fontId="0" fillId="0" borderId="0" xfId="0" applyNumberFormat="1" applyFont="1"/>
    <xf numFmtId="2" fontId="0" fillId="0" borderId="0" xfId="0" applyNumberFormat="1" applyFont="1"/>
    <xf numFmtId="1" fontId="0" fillId="0" borderId="0" xfId="0" applyNumberFormat="1" applyFont="1"/>
    <xf numFmtId="0" fontId="8" fillId="0" borderId="0" xfId="0" applyFont="1"/>
    <xf numFmtId="0" fontId="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10" fontId="0" fillId="0" borderId="0" xfId="0" applyNumberForma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Diagramme!$B$8</c:f>
              <c:strCache>
                <c:ptCount val="1"/>
                <c:pt idx="0">
                  <c:v>Schulden: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Diagramme!$A$9:$A$23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xVal>
          <c:yVal>
            <c:numRef>
              <c:f>Diagramme!$B$9:$B$23</c:f>
              <c:numCache>
                <c:formatCode>_("€"* #,##0.00_);_("€"* \(#,##0.00\);_("€"* "-"??_);_(@_)</c:formatCode>
                <c:ptCount val="15"/>
                <c:pt idx="0">
                  <c:v>300000</c:v>
                </c:pt>
                <c:pt idx="1">
                  <c:v>279600</c:v>
                </c:pt>
                <c:pt idx="2">
                  <c:v>258955.2</c:v>
                </c:pt>
                <c:pt idx="3">
                  <c:v>238062.6624</c:v>
                </c:pt>
                <c:pt idx="4">
                  <c:v>216919.4143488</c:v>
                </c:pt>
                <c:pt idx="5">
                  <c:v>195522.44732098561</c:v>
                </c:pt>
                <c:pt idx="6">
                  <c:v>173868.71668883745</c:v>
                </c:pt>
                <c:pt idx="7">
                  <c:v>151955.14128910351</c:v>
                </c:pt>
                <c:pt idx="8">
                  <c:v>129778.60298457276</c:v>
                </c:pt>
                <c:pt idx="9">
                  <c:v>107335.94622038765</c:v>
                </c:pt>
                <c:pt idx="10">
                  <c:v>84623.977575032302</c:v>
                </c:pt>
                <c:pt idx="11">
                  <c:v>61639.465305932696</c:v>
                </c:pt>
                <c:pt idx="12">
                  <c:v>38379.138889603892</c:v>
                </c:pt>
                <c:pt idx="13">
                  <c:v>14839.688556279136</c:v>
                </c:pt>
                <c:pt idx="14">
                  <c:v>-8982.2351810455148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052256"/>
        <c:axId val="475051864"/>
      </c:scatterChart>
      <c:valAx>
        <c:axId val="47505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5051864"/>
        <c:crosses val="autoZero"/>
        <c:crossBetween val="midCat"/>
      </c:valAx>
      <c:valAx>
        <c:axId val="475051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5052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110490</xdr:colOff>
      <xdr:row>6</xdr:row>
      <xdr:rowOff>38100</xdr:rowOff>
    </xdr:from>
    <xdr:to>
      <xdr:col>8</xdr:col>
      <xdr:colOff>720090</xdr:colOff>
      <xdr:row>21</xdr:row>
      <xdr:rowOff>38100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tabSelected="1" zoomScale="145" zoomScaleNormal="145" workbookViewId="0">
      <selection activeCell="C6" sqref="C6"/>
    </sheetView>
  </sheetViews>
  <sheetFormatPr baseColWidth="10" defaultRowHeight="14.4" x14ac:dyDescent="0.3"/>
  <cols>
    <col min="1" max="1" width="15" bestFit="1" customWidth="1"/>
  </cols>
  <sheetData>
    <row r="2" spans="1:2" x14ac:dyDescent="0.3">
      <c r="A2" t="s">
        <v>0</v>
      </c>
      <c r="B2" s="2">
        <v>200</v>
      </c>
    </row>
    <row r="3" spans="1:2" x14ac:dyDescent="0.3">
      <c r="A3" t="s">
        <v>1</v>
      </c>
      <c r="B3" s="1">
        <v>0.19</v>
      </c>
    </row>
    <row r="4" spans="1:2" x14ac:dyDescent="0.3">
      <c r="A4" t="s">
        <v>2</v>
      </c>
      <c r="B4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C4" sqref="A1:XFD1048576"/>
    </sheetView>
  </sheetViews>
  <sheetFormatPr baseColWidth="10" defaultRowHeight="14.4" x14ac:dyDescent="0.3"/>
  <cols>
    <col min="1" max="1" width="6" customWidth="1"/>
    <col min="2" max="2" width="32" customWidth="1"/>
    <col min="3" max="3" width="6.5546875" customWidth="1"/>
    <col min="4" max="4" width="6.5546875" bestFit="1" customWidth="1"/>
    <col min="5" max="5" width="9.5546875" bestFit="1" customWidth="1"/>
    <col min="10" max="10" width="3.77734375" customWidth="1"/>
  </cols>
  <sheetData>
    <row r="1" spans="1:6" ht="28.8" x14ac:dyDescent="0.55000000000000004">
      <c r="A1" s="4" t="s">
        <v>3</v>
      </c>
    </row>
    <row r="3" spans="1:6" ht="21" x14ac:dyDescent="0.4">
      <c r="A3" s="7" t="s">
        <v>4</v>
      </c>
      <c r="E3" s="5" t="s">
        <v>5</v>
      </c>
      <c r="F3" s="8">
        <v>43772</v>
      </c>
    </row>
    <row r="4" spans="1:6" x14ac:dyDescent="0.3">
      <c r="E4" s="5" t="s">
        <v>6</v>
      </c>
      <c r="F4" s="9" t="s">
        <v>7</v>
      </c>
    </row>
    <row r="7" spans="1:6" x14ac:dyDescent="0.3">
      <c r="A7" s="5" t="s">
        <v>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</row>
    <row r="8" spans="1:6" x14ac:dyDescent="0.3">
      <c r="A8">
        <v>1</v>
      </c>
      <c r="B8" t="s">
        <v>14</v>
      </c>
      <c r="C8">
        <v>3</v>
      </c>
      <c r="D8" t="s">
        <v>15</v>
      </c>
      <c r="E8">
        <v>19.8</v>
      </c>
    </row>
    <row r="9" spans="1:6" x14ac:dyDescent="0.3">
      <c r="A9">
        <v>2</v>
      </c>
      <c r="B9" t="s">
        <v>16</v>
      </c>
      <c r="C9">
        <v>2</v>
      </c>
      <c r="D9" t="s">
        <v>15</v>
      </c>
      <c r="E9">
        <v>47.5</v>
      </c>
    </row>
    <row r="10" spans="1:6" x14ac:dyDescent="0.3">
      <c r="B10" t="s">
        <v>17</v>
      </c>
      <c r="C10">
        <v>1</v>
      </c>
      <c r="D10" t="s">
        <v>15</v>
      </c>
      <c r="E10">
        <v>8.1999999999999993</v>
      </c>
    </row>
    <row r="11" spans="1:6" x14ac:dyDescent="0.3">
      <c r="B11" t="s">
        <v>18</v>
      </c>
      <c r="C11">
        <v>1</v>
      </c>
      <c r="D11" t="s">
        <v>15</v>
      </c>
      <c r="E11">
        <v>12.5</v>
      </c>
    </row>
    <row r="12" spans="1:6" x14ac:dyDescent="0.3">
      <c r="B12" t="s">
        <v>19</v>
      </c>
      <c r="C12">
        <v>1</v>
      </c>
      <c r="D12" t="s">
        <v>15</v>
      </c>
      <c r="E12">
        <v>25.3</v>
      </c>
    </row>
    <row r="13" spans="1:6" x14ac:dyDescent="0.3">
      <c r="B13" t="s">
        <v>20</v>
      </c>
      <c r="C13">
        <v>5</v>
      </c>
      <c r="D13" t="s">
        <v>15</v>
      </c>
      <c r="E13">
        <v>4.3</v>
      </c>
    </row>
    <row r="14" spans="1:6" x14ac:dyDescent="0.3">
      <c r="B14" t="s">
        <v>21</v>
      </c>
      <c r="C14">
        <v>2</v>
      </c>
      <c r="D14" t="s">
        <v>15</v>
      </c>
      <c r="E14">
        <v>32.9</v>
      </c>
    </row>
    <row r="15" spans="1:6" x14ac:dyDescent="0.3">
      <c r="E15" t="s">
        <v>22</v>
      </c>
    </row>
    <row r="16" spans="1:6" x14ac:dyDescent="0.3">
      <c r="D16" t="s">
        <v>24</v>
      </c>
      <c r="F16" s="1">
        <v>0.19</v>
      </c>
    </row>
    <row r="17" spans="4:4" x14ac:dyDescent="0.3">
      <c r="D17" t="s">
        <v>23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H19" sqref="H19"/>
    </sheetView>
  </sheetViews>
  <sheetFormatPr baseColWidth="10" defaultRowHeight="14.4" x14ac:dyDescent="0.3"/>
  <cols>
    <col min="1" max="1" width="6" customWidth="1"/>
    <col min="2" max="2" width="32" customWidth="1"/>
    <col min="3" max="3" width="6.5546875" customWidth="1"/>
    <col min="4" max="4" width="6.5546875" bestFit="1" customWidth="1"/>
    <col min="5" max="5" width="9.5546875" bestFit="1" customWidth="1"/>
    <col min="10" max="10" width="3.77734375" customWidth="1"/>
  </cols>
  <sheetData>
    <row r="1" spans="1:6" ht="28.8" x14ac:dyDescent="0.55000000000000004">
      <c r="A1" s="4" t="s">
        <v>3</v>
      </c>
    </row>
    <row r="3" spans="1:6" ht="21" x14ac:dyDescent="0.4">
      <c r="A3" s="7" t="s">
        <v>4</v>
      </c>
      <c r="E3" s="5" t="s">
        <v>5</v>
      </c>
      <c r="F3" s="8">
        <v>43772</v>
      </c>
    </row>
    <row r="4" spans="1:6" x14ac:dyDescent="0.3">
      <c r="E4" s="5" t="s">
        <v>6</v>
      </c>
      <c r="F4" s="9" t="s">
        <v>7</v>
      </c>
    </row>
    <row r="7" spans="1:6" ht="15" thickBot="1" x14ac:dyDescent="0.35">
      <c r="A7" s="10" t="s">
        <v>8</v>
      </c>
      <c r="B7" s="10" t="s">
        <v>9</v>
      </c>
      <c r="C7" s="10" t="s">
        <v>10</v>
      </c>
      <c r="D7" s="10" t="s">
        <v>11</v>
      </c>
      <c r="E7" s="11" t="s">
        <v>12</v>
      </c>
      <c r="F7" s="10" t="s">
        <v>13</v>
      </c>
    </row>
    <row r="8" spans="1:6" x14ac:dyDescent="0.3">
      <c r="A8">
        <v>1</v>
      </c>
      <c r="B8" t="s">
        <v>14</v>
      </c>
      <c r="C8">
        <v>3</v>
      </c>
      <c r="D8" t="s">
        <v>15</v>
      </c>
      <c r="E8" s="12">
        <v>19.8</v>
      </c>
      <c r="F8" s="2">
        <f>E8*C8</f>
        <v>59.400000000000006</v>
      </c>
    </row>
    <row r="9" spans="1:6" x14ac:dyDescent="0.3">
      <c r="A9">
        <v>2</v>
      </c>
      <c r="B9" t="s">
        <v>16</v>
      </c>
      <c r="C9">
        <v>2</v>
      </c>
      <c r="D9" t="s">
        <v>15</v>
      </c>
      <c r="E9" s="12">
        <v>47.5</v>
      </c>
      <c r="F9" s="2">
        <f t="shared" ref="F9:F14" si="0">E9*C9</f>
        <v>95</v>
      </c>
    </row>
    <row r="10" spans="1:6" x14ac:dyDescent="0.3">
      <c r="A10">
        <v>3</v>
      </c>
      <c r="B10" t="s">
        <v>17</v>
      </c>
      <c r="C10">
        <v>1</v>
      </c>
      <c r="D10" t="s">
        <v>15</v>
      </c>
      <c r="E10" s="12">
        <v>8.1999999999999993</v>
      </c>
      <c r="F10" s="2">
        <f t="shared" si="0"/>
        <v>8.1999999999999993</v>
      </c>
    </row>
    <row r="11" spans="1:6" x14ac:dyDescent="0.3">
      <c r="A11">
        <v>4</v>
      </c>
      <c r="B11" t="s">
        <v>18</v>
      </c>
      <c r="C11">
        <v>1</v>
      </c>
      <c r="D11" t="s">
        <v>15</v>
      </c>
      <c r="E11" s="12">
        <v>12.5</v>
      </c>
      <c r="F11" s="2">
        <f t="shared" si="0"/>
        <v>12.5</v>
      </c>
    </row>
    <row r="12" spans="1:6" x14ac:dyDescent="0.3">
      <c r="A12">
        <v>5</v>
      </c>
      <c r="B12" t="s">
        <v>19</v>
      </c>
      <c r="C12">
        <v>1</v>
      </c>
      <c r="D12" t="s">
        <v>15</v>
      </c>
      <c r="E12" s="12">
        <v>25.3</v>
      </c>
      <c r="F12" s="2">
        <f t="shared" si="0"/>
        <v>25.3</v>
      </c>
    </row>
    <row r="13" spans="1:6" x14ac:dyDescent="0.3">
      <c r="A13">
        <v>6</v>
      </c>
      <c r="B13" t="s">
        <v>20</v>
      </c>
      <c r="C13">
        <v>5</v>
      </c>
      <c r="D13" t="s">
        <v>15</v>
      </c>
      <c r="E13" s="12">
        <v>4.3</v>
      </c>
      <c r="F13" s="2">
        <f t="shared" si="0"/>
        <v>21.5</v>
      </c>
    </row>
    <row r="14" spans="1:6" ht="15" thickBot="1" x14ac:dyDescent="0.35">
      <c r="A14" s="14">
        <v>7</v>
      </c>
      <c r="B14" s="14" t="s">
        <v>21</v>
      </c>
      <c r="C14" s="14">
        <v>2</v>
      </c>
      <c r="D14" s="14" t="s">
        <v>15</v>
      </c>
      <c r="E14" s="15">
        <v>32.9</v>
      </c>
      <c r="F14" s="16">
        <f t="shared" si="0"/>
        <v>65.8</v>
      </c>
    </row>
    <row r="15" spans="1:6" x14ac:dyDescent="0.3">
      <c r="D15" s="5"/>
      <c r="E15" s="5" t="s">
        <v>22</v>
      </c>
      <c r="F15" s="13">
        <f>SUM(F8:F14)</f>
        <v>287.7</v>
      </c>
    </row>
    <row r="16" spans="1:6" x14ac:dyDescent="0.3">
      <c r="D16" s="5" t="s">
        <v>24</v>
      </c>
      <c r="E16" s="5"/>
      <c r="F16" s="1">
        <v>0.19</v>
      </c>
    </row>
    <row r="17" spans="4:6" x14ac:dyDescent="0.3">
      <c r="D17" s="5" t="s">
        <v>23</v>
      </c>
      <c r="E17" s="5"/>
      <c r="F17" s="2">
        <f>F15/(1+F16)*F16</f>
        <v>45.935294117647061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C17" sqref="C17"/>
    </sheetView>
  </sheetViews>
  <sheetFormatPr baseColWidth="10" defaultRowHeight="14.4" x14ac:dyDescent="0.3"/>
  <sheetData>
    <row r="1" spans="1:7" ht="25.8" x14ac:dyDescent="0.5">
      <c r="A1" s="3" t="s">
        <v>25</v>
      </c>
    </row>
    <row r="4" spans="1:7" x14ac:dyDescent="0.3">
      <c r="A4" s="5" t="s">
        <v>26</v>
      </c>
      <c r="C4" s="2">
        <v>1.1000000000000001</v>
      </c>
    </row>
    <row r="5" spans="1:7" x14ac:dyDescent="0.3">
      <c r="A5" s="5" t="s">
        <v>27</v>
      </c>
      <c r="C5" s="2">
        <v>0.8</v>
      </c>
    </row>
    <row r="7" spans="1:7" x14ac:dyDescent="0.3">
      <c r="C7" s="18" t="s">
        <v>28</v>
      </c>
      <c r="D7" s="18"/>
      <c r="E7" s="18"/>
      <c r="F7" s="18"/>
      <c r="G7" s="18"/>
    </row>
    <row r="8" spans="1:7" x14ac:dyDescent="0.3">
      <c r="C8">
        <v>1</v>
      </c>
      <c r="D8">
        <v>2</v>
      </c>
    </row>
    <row r="9" spans="1:7" x14ac:dyDescent="0.3">
      <c r="A9" s="17" t="s">
        <v>29</v>
      </c>
      <c r="B9">
        <v>1</v>
      </c>
    </row>
    <row r="10" spans="1:7" x14ac:dyDescent="0.3">
      <c r="A10" s="17"/>
      <c r="B10">
        <v>2</v>
      </c>
    </row>
    <row r="11" spans="1:7" x14ac:dyDescent="0.3">
      <c r="A11" s="17"/>
    </row>
    <row r="12" spans="1:7" x14ac:dyDescent="0.3">
      <c r="A12" s="17"/>
    </row>
    <row r="13" spans="1:7" x14ac:dyDescent="0.3">
      <c r="A13" s="17"/>
    </row>
  </sheetData>
  <mergeCells count="2">
    <mergeCell ref="C7:G7"/>
    <mergeCell ref="A9:A1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I12" sqref="I12"/>
    </sheetView>
  </sheetViews>
  <sheetFormatPr baseColWidth="10" defaultRowHeight="14.4" x14ac:dyDescent="0.3"/>
  <cols>
    <col min="1" max="1" width="6.77734375" customWidth="1"/>
    <col min="2" max="2" width="4.77734375" customWidth="1"/>
    <col min="3" max="7" width="7.88671875" bestFit="1" customWidth="1"/>
  </cols>
  <sheetData>
    <row r="1" spans="1:7" ht="25.8" x14ac:dyDescent="0.5">
      <c r="A1" s="3" t="s">
        <v>25</v>
      </c>
    </row>
    <row r="3" spans="1:7" x14ac:dyDescent="0.3">
      <c r="A3" s="5" t="s">
        <v>26</v>
      </c>
      <c r="D3" s="19">
        <v>1.1000000000000001</v>
      </c>
      <c r="E3" s="19"/>
    </row>
    <row r="4" spans="1:7" x14ac:dyDescent="0.3">
      <c r="A4" s="5" t="s">
        <v>27</v>
      </c>
      <c r="D4" s="19">
        <v>0.8</v>
      </c>
      <c r="E4" s="19"/>
    </row>
    <row r="6" spans="1:7" x14ac:dyDescent="0.3">
      <c r="C6" s="18" t="s">
        <v>28</v>
      </c>
      <c r="D6" s="18"/>
      <c r="E6" s="18"/>
      <c r="F6" s="18"/>
      <c r="G6" s="18"/>
    </row>
    <row r="7" spans="1:7" x14ac:dyDescent="0.3">
      <c r="C7">
        <v>1</v>
      </c>
      <c r="D7">
        <v>2</v>
      </c>
      <c r="E7">
        <v>3</v>
      </c>
      <c r="F7">
        <v>4</v>
      </c>
      <c r="G7">
        <v>5</v>
      </c>
    </row>
    <row r="8" spans="1:7" x14ac:dyDescent="0.3">
      <c r="A8" s="20" t="s">
        <v>29</v>
      </c>
      <c r="B8">
        <v>1</v>
      </c>
      <c r="C8" s="22">
        <f>$D$3*C$7+$D$4*$B8</f>
        <v>1.9000000000000001</v>
      </c>
      <c r="D8" s="23">
        <f t="shared" ref="D8:G12" si="0">$D$3*D$7+$D$4*$B8</f>
        <v>3</v>
      </c>
      <c r="E8" s="23">
        <f t="shared" si="0"/>
        <v>4.1000000000000005</v>
      </c>
      <c r="F8" s="23">
        <f t="shared" si="0"/>
        <v>5.2</v>
      </c>
      <c r="G8" s="24">
        <f t="shared" si="0"/>
        <v>6.3</v>
      </c>
    </row>
    <row r="9" spans="1:7" x14ac:dyDescent="0.3">
      <c r="A9" s="20"/>
      <c r="B9">
        <v>2</v>
      </c>
      <c r="C9" s="25">
        <f t="shared" ref="C9:C12" si="1">$D$3*C$7+$D$4*$B9</f>
        <v>2.7</v>
      </c>
      <c r="D9" s="26">
        <f t="shared" si="0"/>
        <v>3.8000000000000003</v>
      </c>
      <c r="E9" s="26">
        <f t="shared" si="0"/>
        <v>4.9000000000000004</v>
      </c>
      <c r="F9" s="26">
        <f t="shared" si="0"/>
        <v>6</v>
      </c>
      <c r="G9" s="27">
        <f t="shared" si="0"/>
        <v>7.1</v>
      </c>
    </row>
    <row r="10" spans="1:7" x14ac:dyDescent="0.3">
      <c r="A10" s="20"/>
      <c r="B10">
        <v>3</v>
      </c>
      <c r="C10" s="25">
        <f t="shared" si="1"/>
        <v>3.5000000000000004</v>
      </c>
      <c r="D10" s="26">
        <f t="shared" si="0"/>
        <v>4.6000000000000005</v>
      </c>
      <c r="E10" s="26">
        <f t="shared" si="0"/>
        <v>5.7000000000000011</v>
      </c>
      <c r="F10" s="26">
        <f t="shared" si="0"/>
        <v>6.8000000000000007</v>
      </c>
      <c r="G10" s="27">
        <f t="shared" si="0"/>
        <v>7.9</v>
      </c>
    </row>
    <row r="11" spans="1:7" x14ac:dyDescent="0.3">
      <c r="A11" s="20"/>
      <c r="B11">
        <v>4</v>
      </c>
      <c r="C11" s="25">
        <f t="shared" si="1"/>
        <v>4.3000000000000007</v>
      </c>
      <c r="D11" s="26">
        <f t="shared" si="0"/>
        <v>5.4</v>
      </c>
      <c r="E11" s="26">
        <f t="shared" si="0"/>
        <v>6.5</v>
      </c>
      <c r="F11" s="26">
        <f t="shared" si="0"/>
        <v>7.6000000000000005</v>
      </c>
      <c r="G11" s="27">
        <f t="shared" si="0"/>
        <v>8.6999999999999993</v>
      </c>
    </row>
    <row r="12" spans="1:7" x14ac:dyDescent="0.3">
      <c r="A12" s="20"/>
      <c r="B12">
        <v>5</v>
      </c>
      <c r="C12" s="28">
        <f t="shared" si="1"/>
        <v>5.0999999999999996</v>
      </c>
      <c r="D12" s="29">
        <f t="shared" si="0"/>
        <v>6.2</v>
      </c>
      <c r="E12" s="29">
        <f t="shared" si="0"/>
        <v>7.3000000000000007</v>
      </c>
      <c r="F12" s="29">
        <f t="shared" si="0"/>
        <v>8.4</v>
      </c>
      <c r="G12" s="30">
        <f t="shared" si="0"/>
        <v>9.5</v>
      </c>
    </row>
  </sheetData>
  <mergeCells count="4">
    <mergeCell ref="C6:G6"/>
    <mergeCell ref="A8:A12"/>
    <mergeCell ref="D3:E3"/>
    <mergeCell ref="D4:E4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3"/>
  <sheetViews>
    <sheetView workbookViewId="0">
      <selection activeCell="H3" sqref="H3:L6"/>
    </sheetView>
  </sheetViews>
  <sheetFormatPr baseColWidth="10" defaultRowHeight="14.4" x14ac:dyDescent="0.3"/>
  <cols>
    <col min="1" max="3" width="4.6640625" customWidth="1"/>
    <col min="4" max="4" width="5.44140625" bestFit="1" customWidth="1"/>
    <col min="5" max="6" width="4.6640625" customWidth="1"/>
    <col min="10" max="10" width="12.33203125" bestFit="1" customWidth="1"/>
  </cols>
  <sheetData>
    <row r="3" spans="1:12" x14ac:dyDescent="0.3">
      <c r="A3" s="5" t="s">
        <v>31</v>
      </c>
      <c r="H3" s="5" t="s">
        <v>35</v>
      </c>
      <c r="I3" s="5" t="s">
        <v>36</v>
      </c>
      <c r="J3" s="5" t="s">
        <v>37</v>
      </c>
      <c r="K3" s="5" t="s">
        <v>38</v>
      </c>
      <c r="L3" s="5" t="s">
        <v>48</v>
      </c>
    </row>
    <row r="4" spans="1:12" x14ac:dyDescent="0.3">
      <c r="A4">
        <v>3</v>
      </c>
      <c r="B4">
        <v>4</v>
      </c>
      <c r="C4">
        <v>1</v>
      </c>
      <c r="D4">
        <v>5</v>
      </c>
      <c r="H4" t="s">
        <v>41</v>
      </c>
      <c r="J4" t="s">
        <v>39</v>
      </c>
      <c r="K4" t="s">
        <v>40</v>
      </c>
    </row>
    <row r="5" spans="1:12" x14ac:dyDescent="0.3">
      <c r="A5" s="5" t="s">
        <v>32</v>
      </c>
      <c r="D5" s="31"/>
      <c r="H5" t="s">
        <v>42</v>
      </c>
      <c r="I5" t="s">
        <v>43</v>
      </c>
      <c r="J5" t="s">
        <v>44</v>
      </c>
      <c r="K5" t="s">
        <v>45</v>
      </c>
    </row>
    <row r="6" spans="1:12" x14ac:dyDescent="0.3">
      <c r="H6" t="s">
        <v>41</v>
      </c>
      <c r="J6" t="s">
        <v>46</v>
      </c>
      <c r="K6" t="s">
        <v>47</v>
      </c>
    </row>
    <row r="7" spans="1:12" x14ac:dyDescent="0.3">
      <c r="A7" s="5" t="s">
        <v>30</v>
      </c>
    </row>
    <row r="8" spans="1:12" x14ac:dyDescent="0.3">
      <c r="A8">
        <v>2</v>
      </c>
      <c r="B8">
        <v>3</v>
      </c>
      <c r="C8">
        <v>1</v>
      </c>
      <c r="D8">
        <v>1</v>
      </c>
      <c r="E8">
        <v>5</v>
      </c>
    </row>
    <row r="9" spans="1:12" x14ac:dyDescent="0.3">
      <c r="A9" s="5" t="s">
        <v>32</v>
      </c>
      <c r="D9" s="31"/>
    </row>
    <row r="12" spans="1:12" x14ac:dyDescent="0.3">
      <c r="A12" s="5" t="s">
        <v>33</v>
      </c>
      <c r="D12" s="31"/>
    </row>
    <row r="13" spans="1:12" x14ac:dyDescent="0.3">
      <c r="A13" s="5" t="s">
        <v>34</v>
      </c>
      <c r="D13" s="31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2"/>
  <sheetViews>
    <sheetView workbookViewId="0">
      <selection activeCell="B10" sqref="B10"/>
    </sheetView>
  </sheetViews>
  <sheetFormatPr baseColWidth="10" defaultColWidth="9.109375" defaultRowHeight="14.4" x14ac:dyDescent="0.3"/>
  <cols>
    <col min="1" max="1" width="20.44140625" style="32" customWidth="1"/>
    <col min="2" max="2" width="22.5546875" style="32" customWidth="1"/>
    <col min="3" max="3" width="12.88671875" style="32" customWidth="1"/>
    <col min="4" max="4" width="11" style="32" customWidth="1"/>
    <col min="5" max="5" width="12.5546875" style="33" customWidth="1"/>
    <col min="6" max="6" width="14.33203125" style="34" customWidth="1"/>
    <col min="7" max="7" width="13.109375" style="32" customWidth="1"/>
    <col min="8" max="8" width="14.6640625" style="32" customWidth="1"/>
    <col min="9" max="9" width="10.88671875" style="35" customWidth="1"/>
    <col min="10" max="10" width="8.33203125" style="33" customWidth="1"/>
    <col min="11" max="11" width="8.5546875" style="33" customWidth="1"/>
    <col min="12" max="12" width="7.109375" style="32" customWidth="1"/>
    <col min="13" max="13" width="5.6640625" style="32" customWidth="1"/>
    <col min="14" max="14" width="6.44140625" style="32" customWidth="1"/>
    <col min="15" max="15" width="7.109375" style="32" customWidth="1"/>
    <col min="16" max="16" width="8.6640625" style="32" customWidth="1"/>
    <col min="17" max="17" width="9.33203125" style="32" customWidth="1"/>
    <col min="18" max="18" width="10.5546875" style="32" customWidth="1"/>
    <col min="19" max="19" width="8" style="32" customWidth="1"/>
    <col min="20" max="20" width="7.44140625" style="32" customWidth="1"/>
    <col min="21" max="256" width="9.109375" style="32"/>
    <col min="257" max="257" width="20.44140625" style="32" customWidth="1"/>
    <col min="258" max="258" width="22.5546875" style="32" customWidth="1"/>
    <col min="259" max="259" width="12.88671875" style="32" customWidth="1"/>
    <col min="260" max="260" width="11" style="32" customWidth="1"/>
    <col min="261" max="261" width="12.5546875" style="32" customWidth="1"/>
    <col min="262" max="262" width="14.33203125" style="32" customWidth="1"/>
    <col min="263" max="263" width="13.109375" style="32" customWidth="1"/>
    <col min="264" max="264" width="14.6640625" style="32" customWidth="1"/>
    <col min="265" max="265" width="10.88671875" style="32" customWidth="1"/>
    <col min="266" max="266" width="8.33203125" style="32" customWidth="1"/>
    <col min="267" max="267" width="8.5546875" style="32" customWidth="1"/>
    <col min="268" max="268" width="7.109375" style="32" customWidth="1"/>
    <col min="269" max="269" width="5.6640625" style="32" customWidth="1"/>
    <col min="270" max="270" width="6.44140625" style="32" customWidth="1"/>
    <col min="271" max="271" width="7.109375" style="32" customWidth="1"/>
    <col min="272" max="272" width="8.6640625" style="32" customWidth="1"/>
    <col min="273" max="273" width="9.33203125" style="32" customWidth="1"/>
    <col min="274" max="274" width="10.5546875" style="32" customWidth="1"/>
    <col min="275" max="275" width="8" style="32" customWidth="1"/>
    <col min="276" max="276" width="7.44140625" style="32" customWidth="1"/>
    <col min="277" max="512" width="9.109375" style="32"/>
    <col min="513" max="513" width="20.44140625" style="32" customWidth="1"/>
    <col min="514" max="514" width="22.5546875" style="32" customWidth="1"/>
    <col min="515" max="515" width="12.88671875" style="32" customWidth="1"/>
    <col min="516" max="516" width="11" style="32" customWidth="1"/>
    <col min="517" max="517" width="12.5546875" style="32" customWidth="1"/>
    <col min="518" max="518" width="14.33203125" style="32" customWidth="1"/>
    <col min="519" max="519" width="13.109375" style="32" customWidth="1"/>
    <col min="520" max="520" width="14.6640625" style="32" customWidth="1"/>
    <col min="521" max="521" width="10.88671875" style="32" customWidth="1"/>
    <col min="522" max="522" width="8.33203125" style="32" customWidth="1"/>
    <col min="523" max="523" width="8.5546875" style="32" customWidth="1"/>
    <col min="524" max="524" width="7.109375" style="32" customWidth="1"/>
    <col min="525" max="525" width="5.6640625" style="32" customWidth="1"/>
    <col min="526" max="526" width="6.44140625" style="32" customWidth="1"/>
    <col min="527" max="527" width="7.109375" style="32" customWidth="1"/>
    <col min="528" max="528" width="8.6640625" style="32" customWidth="1"/>
    <col min="529" max="529" width="9.33203125" style="32" customWidth="1"/>
    <col min="530" max="530" width="10.5546875" style="32" customWidth="1"/>
    <col min="531" max="531" width="8" style="32" customWidth="1"/>
    <col min="532" max="532" width="7.44140625" style="32" customWidth="1"/>
    <col min="533" max="768" width="9.109375" style="32"/>
    <col min="769" max="769" width="20.44140625" style="32" customWidth="1"/>
    <col min="770" max="770" width="22.5546875" style="32" customWidth="1"/>
    <col min="771" max="771" width="12.88671875" style="32" customWidth="1"/>
    <col min="772" max="772" width="11" style="32" customWidth="1"/>
    <col min="773" max="773" width="12.5546875" style="32" customWidth="1"/>
    <col min="774" max="774" width="14.33203125" style="32" customWidth="1"/>
    <col min="775" max="775" width="13.109375" style="32" customWidth="1"/>
    <col min="776" max="776" width="14.6640625" style="32" customWidth="1"/>
    <col min="777" max="777" width="10.88671875" style="32" customWidth="1"/>
    <col min="778" max="778" width="8.33203125" style="32" customWidth="1"/>
    <col min="779" max="779" width="8.5546875" style="32" customWidth="1"/>
    <col min="780" max="780" width="7.109375" style="32" customWidth="1"/>
    <col min="781" max="781" width="5.6640625" style="32" customWidth="1"/>
    <col min="782" max="782" width="6.44140625" style="32" customWidth="1"/>
    <col min="783" max="783" width="7.109375" style="32" customWidth="1"/>
    <col min="784" max="784" width="8.6640625" style="32" customWidth="1"/>
    <col min="785" max="785" width="9.33203125" style="32" customWidth="1"/>
    <col min="786" max="786" width="10.5546875" style="32" customWidth="1"/>
    <col min="787" max="787" width="8" style="32" customWidth="1"/>
    <col min="788" max="788" width="7.44140625" style="32" customWidth="1"/>
    <col min="789" max="1024" width="9.109375" style="32"/>
    <col min="1025" max="1025" width="20.44140625" style="32" customWidth="1"/>
    <col min="1026" max="1026" width="22.5546875" style="32" customWidth="1"/>
    <col min="1027" max="1027" width="12.88671875" style="32" customWidth="1"/>
    <col min="1028" max="1028" width="11" style="32" customWidth="1"/>
    <col min="1029" max="1029" width="12.5546875" style="32" customWidth="1"/>
    <col min="1030" max="1030" width="14.33203125" style="32" customWidth="1"/>
    <col min="1031" max="1031" width="13.109375" style="32" customWidth="1"/>
    <col min="1032" max="1032" width="14.6640625" style="32" customWidth="1"/>
    <col min="1033" max="1033" width="10.88671875" style="32" customWidth="1"/>
    <col min="1034" max="1034" width="8.33203125" style="32" customWidth="1"/>
    <col min="1035" max="1035" width="8.5546875" style="32" customWidth="1"/>
    <col min="1036" max="1036" width="7.109375" style="32" customWidth="1"/>
    <col min="1037" max="1037" width="5.6640625" style="32" customWidth="1"/>
    <col min="1038" max="1038" width="6.44140625" style="32" customWidth="1"/>
    <col min="1039" max="1039" width="7.109375" style="32" customWidth="1"/>
    <col min="1040" max="1040" width="8.6640625" style="32" customWidth="1"/>
    <col min="1041" max="1041" width="9.33203125" style="32" customWidth="1"/>
    <col min="1042" max="1042" width="10.5546875" style="32" customWidth="1"/>
    <col min="1043" max="1043" width="8" style="32" customWidth="1"/>
    <col min="1044" max="1044" width="7.44140625" style="32" customWidth="1"/>
    <col min="1045" max="1280" width="9.109375" style="32"/>
    <col min="1281" max="1281" width="20.44140625" style="32" customWidth="1"/>
    <col min="1282" max="1282" width="22.5546875" style="32" customWidth="1"/>
    <col min="1283" max="1283" width="12.88671875" style="32" customWidth="1"/>
    <col min="1284" max="1284" width="11" style="32" customWidth="1"/>
    <col min="1285" max="1285" width="12.5546875" style="32" customWidth="1"/>
    <col min="1286" max="1286" width="14.33203125" style="32" customWidth="1"/>
    <col min="1287" max="1287" width="13.109375" style="32" customWidth="1"/>
    <col min="1288" max="1288" width="14.6640625" style="32" customWidth="1"/>
    <col min="1289" max="1289" width="10.88671875" style="32" customWidth="1"/>
    <col min="1290" max="1290" width="8.33203125" style="32" customWidth="1"/>
    <col min="1291" max="1291" width="8.5546875" style="32" customWidth="1"/>
    <col min="1292" max="1292" width="7.109375" style="32" customWidth="1"/>
    <col min="1293" max="1293" width="5.6640625" style="32" customWidth="1"/>
    <col min="1294" max="1294" width="6.44140625" style="32" customWidth="1"/>
    <col min="1295" max="1295" width="7.109375" style="32" customWidth="1"/>
    <col min="1296" max="1296" width="8.6640625" style="32" customWidth="1"/>
    <col min="1297" max="1297" width="9.33203125" style="32" customWidth="1"/>
    <col min="1298" max="1298" width="10.5546875" style="32" customWidth="1"/>
    <col min="1299" max="1299" width="8" style="32" customWidth="1"/>
    <col min="1300" max="1300" width="7.44140625" style="32" customWidth="1"/>
    <col min="1301" max="1536" width="9.109375" style="32"/>
    <col min="1537" max="1537" width="20.44140625" style="32" customWidth="1"/>
    <col min="1538" max="1538" width="22.5546875" style="32" customWidth="1"/>
    <col min="1539" max="1539" width="12.88671875" style="32" customWidth="1"/>
    <col min="1540" max="1540" width="11" style="32" customWidth="1"/>
    <col min="1541" max="1541" width="12.5546875" style="32" customWidth="1"/>
    <col min="1542" max="1542" width="14.33203125" style="32" customWidth="1"/>
    <col min="1543" max="1543" width="13.109375" style="32" customWidth="1"/>
    <col min="1544" max="1544" width="14.6640625" style="32" customWidth="1"/>
    <col min="1545" max="1545" width="10.88671875" style="32" customWidth="1"/>
    <col min="1546" max="1546" width="8.33203125" style="32" customWidth="1"/>
    <col min="1547" max="1547" width="8.5546875" style="32" customWidth="1"/>
    <col min="1548" max="1548" width="7.109375" style="32" customWidth="1"/>
    <col min="1549" max="1549" width="5.6640625" style="32" customWidth="1"/>
    <col min="1550" max="1550" width="6.44140625" style="32" customWidth="1"/>
    <col min="1551" max="1551" width="7.109375" style="32" customWidth="1"/>
    <col min="1552" max="1552" width="8.6640625" style="32" customWidth="1"/>
    <col min="1553" max="1553" width="9.33203125" style="32" customWidth="1"/>
    <col min="1554" max="1554" width="10.5546875" style="32" customWidth="1"/>
    <col min="1555" max="1555" width="8" style="32" customWidth="1"/>
    <col min="1556" max="1556" width="7.44140625" style="32" customWidth="1"/>
    <col min="1557" max="1792" width="9.109375" style="32"/>
    <col min="1793" max="1793" width="20.44140625" style="32" customWidth="1"/>
    <col min="1794" max="1794" width="22.5546875" style="32" customWidth="1"/>
    <col min="1795" max="1795" width="12.88671875" style="32" customWidth="1"/>
    <col min="1796" max="1796" width="11" style="32" customWidth="1"/>
    <col min="1797" max="1797" width="12.5546875" style="32" customWidth="1"/>
    <col min="1798" max="1798" width="14.33203125" style="32" customWidth="1"/>
    <col min="1799" max="1799" width="13.109375" style="32" customWidth="1"/>
    <col min="1800" max="1800" width="14.6640625" style="32" customWidth="1"/>
    <col min="1801" max="1801" width="10.88671875" style="32" customWidth="1"/>
    <col min="1802" max="1802" width="8.33203125" style="32" customWidth="1"/>
    <col min="1803" max="1803" width="8.5546875" style="32" customWidth="1"/>
    <col min="1804" max="1804" width="7.109375" style="32" customWidth="1"/>
    <col min="1805" max="1805" width="5.6640625" style="32" customWidth="1"/>
    <col min="1806" max="1806" width="6.44140625" style="32" customWidth="1"/>
    <col min="1807" max="1807" width="7.109375" style="32" customWidth="1"/>
    <col min="1808" max="1808" width="8.6640625" style="32" customWidth="1"/>
    <col min="1809" max="1809" width="9.33203125" style="32" customWidth="1"/>
    <col min="1810" max="1810" width="10.5546875" style="32" customWidth="1"/>
    <col min="1811" max="1811" width="8" style="32" customWidth="1"/>
    <col min="1812" max="1812" width="7.44140625" style="32" customWidth="1"/>
    <col min="1813" max="2048" width="9.109375" style="32"/>
    <col min="2049" max="2049" width="20.44140625" style="32" customWidth="1"/>
    <col min="2050" max="2050" width="22.5546875" style="32" customWidth="1"/>
    <col min="2051" max="2051" width="12.88671875" style="32" customWidth="1"/>
    <col min="2052" max="2052" width="11" style="32" customWidth="1"/>
    <col min="2053" max="2053" width="12.5546875" style="32" customWidth="1"/>
    <col min="2054" max="2054" width="14.33203125" style="32" customWidth="1"/>
    <col min="2055" max="2055" width="13.109375" style="32" customWidth="1"/>
    <col min="2056" max="2056" width="14.6640625" style="32" customWidth="1"/>
    <col min="2057" max="2057" width="10.88671875" style="32" customWidth="1"/>
    <col min="2058" max="2058" width="8.33203125" style="32" customWidth="1"/>
    <col min="2059" max="2059" width="8.5546875" style="32" customWidth="1"/>
    <col min="2060" max="2060" width="7.109375" style="32" customWidth="1"/>
    <col min="2061" max="2061" width="5.6640625" style="32" customWidth="1"/>
    <col min="2062" max="2062" width="6.44140625" style="32" customWidth="1"/>
    <col min="2063" max="2063" width="7.109375" style="32" customWidth="1"/>
    <col min="2064" max="2064" width="8.6640625" style="32" customWidth="1"/>
    <col min="2065" max="2065" width="9.33203125" style="32" customWidth="1"/>
    <col min="2066" max="2066" width="10.5546875" style="32" customWidth="1"/>
    <col min="2067" max="2067" width="8" style="32" customWidth="1"/>
    <col min="2068" max="2068" width="7.44140625" style="32" customWidth="1"/>
    <col min="2069" max="2304" width="9.109375" style="32"/>
    <col min="2305" max="2305" width="20.44140625" style="32" customWidth="1"/>
    <col min="2306" max="2306" width="22.5546875" style="32" customWidth="1"/>
    <col min="2307" max="2307" width="12.88671875" style="32" customWidth="1"/>
    <col min="2308" max="2308" width="11" style="32" customWidth="1"/>
    <col min="2309" max="2309" width="12.5546875" style="32" customWidth="1"/>
    <col min="2310" max="2310" width="14.33203125" style="32" customWidth="1"/>
    <col min="2311" max="2311" width="13.109375" style="32" customWidth="1"/>
    <col min="2312" max="2312" width="14.6640625" style="32" customWidth="1"/>
    <col min="2313" max="2313" width="10.88671875" style="32" customWidth="1"/>
    <col min="2314" max="2314" width="8.33203125" style="32" customWidth="1"/>
    <col min="2315" max="2315" width="8.5546875" style="32" customWidth="1"/>
    <col min="2316" max="2316" width="7.109375" style="32" customWidth="1"/>
    <col min="2317" max="2317" width="5.6640625" style="32" customWidth="1"/>
    <col min="2318" max="2318" width="6.44140625" style="32" customWidth="1"/>
    <col min="2319" max="2319" width="7.109375" style="32" customWidth="1"/>
    <col min="2320" max="2320" width="8.6640625" style="32" customWidth="1"/>
    <col min="2321" max="2321" width="9.33203125" style="32" customWidth="1"/>
    <col min="2322" max="2322" width="10.5546875" style="32" customWidth="1"/>
    <col min="2323" max="2323" width="8" style="32" customWidth="1"/>
    <col min="2324" max="2324" width="7.44140625" style="32" customWidth="1"/>
    <col min="2325" max="2560" width="9.109375" style="32"/>
    <col min="2561" max="2561" width="20.44140625" style="32" customWidth="1"/>
    <col min="2562" max="2562" width="22.5546875" style="32" customWidth="1"/>
    <col min="2563" max="2563" width="12.88671875" style="32" customWidth="1"/>
    <col min="2564" max="2564" width="11" style="32" customWidth="1"/>
    <col min="2565" max="2565" width="12.5546875" style="32" customWidth="1"/>
    <col min="2566" max="2566" width="14.33203125" style="32" customWidth="1"/>
    <col min="2567" max="2567" width="13.109375" style="32" customWidth="1"/>
    <col min="2568" max="2568" width="14.6640625" style="32" customWidth="1"/>
    <col min="2569" max="2569" width="10.88671875" style="32" customWidth="1"/>
    <col min="2570" max="2570" width="8.33203125" style="32" customWidth="1"/>
    <col min="2571" max="2571" width="8.5546875" style="32" customWidth="1"/>
    <col min="2572" max="2572" width="7.109375" style="32" customWidth="1"/>
    <col min="2573" max="2573" width="5.6640625" style="32" customWidth="1"/>
    <col min="2574" max="2574" width="6.44140625" style="32" customWidth="1"/>
    <col min="2575" max="2575" width="7.109375" style="32" customWidth="1"/>
    <col min="2576" max="2576" width="8.6640625" style="32" customWidth="1"/>
    <col min="2577" max="2577" width="9.33203125" style="32" customWidth="1"/>
    <col min="2578" max="2578" width="10.5546875" style="32" customWidth="1"/>
    <col min="2579" max="2579" width="8" style="32" customWidth="1"/>
    <col min="2580" max="2580" width="7.44140625" style="32" customWidth="1"/>
    <col min="2581" max="2816" width="9.109375" style="32"/>
    <col min="2817" max="2817" width="20.44140625" style="32" customWidth="1"/>
    <col min="2818" max="2818" width="22.5546875" style="32" customWidth="1"/>
    <col min="2819" max="2819" width="12.88671875" style="32" customWidth="1"/>
    <col min="2820" max="2820" width="11" style="32" customWidth="1"/>
    <col min="2821" max="2821" width="12.5546875" style="32" customWidth="1"/>
    <col min="2822" max="2822" width="14.33203125" style="32" customWidth="1"/>
    <col min="2823" max="2823" width="13.109375" style="32" customWidth="1"/>
    <col min="2824" max="2824" width="14.6640625" style="32" customWidth="1"/>
    <col min="2825" max="2825" width="10.88671875" style="32" customWidth="1"/>
    <col min="2826" max="2826" width="8.33203125" style="32" customWidth="1"/>
    <col min="2827" max="2827" width="8.5546875" style="32" customWidth="1"/>
    <col min="2828" max="2828" width="7.109375" style="32" customWidth="1"/>
    <col min="2829" max="2829" width="5.6640625" style="32" customWidth="1"/>
    <col min="2830" max="2830" width="6.44140625" style="32" customWidth="1"/>
    <col min="2831" max="2831" width="7.109375" style="32" customWidth="1"/>
    <col min="2832" max="2832" width="8.6640625" style="32" customWidth="1"/>
    <col min="2833" max="2833" width="9.33203125" style="32" customWidth="1"/>
    <col min="2834" max="2834" width="10.5546875" style="32" customWidth="1"/>
    <col min="2835" max="2835" width="8" style="32" customWidth="1"/>
    <col min="2836" max="2836" width="7.44140625" style="32" customWidth="1"/>
    <col min="2837" max="3072" width="9.109375" style="32"/>
    <col min="3073" max="3073" width="20.44140625" style="32" customWidth="1"/>
    <col min="3074" max="3074" width="22.5546875" style="32" customWidth="1"/>
    <col min="3075" max="3075" width="12.88671875" style="32" customWidth="1"/>
    <col min="3076" max="3076" width="11" style="32" customWidth="1"/>
    <col min="3077" max="3077" width="12.5546875" style="32" customWidth="1"/>
    <col min="3078" max="3078" width="14.33203125" style="32" customWidth="1"/>
    <col min="3079" max="3079" width="13.109375" style="32" customWidth="1"/>
    <col min="3080" max="3080" width="14.6640625" style="32" customWidth="1"/>
    <col min="3081" max="3081" width="10.88671875" style="32" customWidth="1"/>
    <col min="3082" max="3082" width="8.33203125" style="32" customWidth="1"/>
    <col min="3083" max="3083" width="8.5546875" style="32" customWidth="1"/>
    <col min="3084" max="3084" width="7.109375" style="32" customWidth="1"/>
    <col min="3085" max="3085" width="5.6640625" style="32" customWidth="1"/>
    <col min="3086" max="3086" width="6.44140625" style="32" customWidth="1"/>
    <col min="3087" max="3087" width="7.109375" style="32" customWidth="1"/>
    <col min="3088" max="3088" width="8.6640625" style="32" customWidth="1"/>
    <col min="3089" max="3089" width="9.33203125" style="32" customWidth="1"/>
    <col min="3090" max="3090" width="10.5546875" style="32" customWidth="1"/>
    <col min="3091" max="3091" width="8" style="32" customWidth="1"/>
    <col min="3092" max="3092" width="7.44140625" style="32" customWidth="1"/>
    <col min="3093" max="3328" width="9.109375" style="32"/>
    <col min="3329" max="3329" width="20.44140625" style="32" customWidth="1"/>
    <col min="3330" max="3330" width="22.5546875" style="32" customWidth="1"/>
    <col min="3331" max="3331" width="12.88671875" style="32" customWidth="1"/>
    <col min="3332" max="3332" width="11" style="32" customWidth="1"/>
    <col min="3333" max="3333" width="12.5546875" style="32" customWidth="1"/>
    <col min="3334" max="3334" width="14.33203125" style="32" customWidth="1"/>
    <col min="3335" max="3335" width="13.109375" style="32" customWidth="1"/>
    <col min="3336" max="3336" width="14.6640625" style="32" customWidth="1"/>
    <col min="3337" max="3337" width="10.88671875" style="32" customWidth="1"/>
    <col min="3338" max="3338" width="8.33203125" style="32" customWidth="1"/>
    <col min="3339" max="3339" width="8.5546875" style="32" customWidth="1"/>
    <col min="3340" max="3340" width="7.109375" style="32" customWidth="1"/>
    <col min="3341" max="3341" width="5.6640625" style="32" customWidth="1"/>
    <col min="3342" max="3342" width="6.44140625" style="32" customWidth="1"/>
    <col min="3343" max="3343" width="7.109375" style="32" customWidth="1"/>
    <col min="3344" max="3344" width="8.6640625" style="32" customWidth="1"/>
    <col min="3345" max="3345" width="9.33203125" style="32" customWidth="1"/>
    <col min="3346" max="3346" width="10.5546875" style="32" customWidth="1"/>
    <col min="3347" max="3347" width="8" style="32" customWidth="1"/>
    <col min="3348" max="3348" width="7.44140625" style="32" customWidth="1"/>
    <col min="3349" max="3584" width="9.109375" style="32"/>
    <col min="3585" max="3585" width="20.44140625" style="32" customWidth="1"/>
    <col min="3586" max="3586" width="22.5546875" style="32" customWidth="1"/>
    <col min="3587" max="3587" width="12.88671875" style="32" customWidth="1"/>
    <col min="3588" max="3588" width="11" style="32" customWidth="1"/>
    <col min="3589" max="3589" width="12.5546875" style="32" customWidth="1"/>
    <col min="3590" max="3590" width="14.33203125" style="32" customWidth="1"/>
    <col min="3591" max="3591" width="13.109375" style="32" customWidth="1"/>
    <col min="3592" max="3592" width="14.6640625" style="32" customWidth="1"/>
    <col min="3593" max="3593" width="10.88671875" style="32" customWidth="1"/>
    <col min="3594" max="3594" width="8.33203125" style="32" customWidth="1"/>
    <col min="3595" max="3595" width="8.5546875" style="32" customWidth="1"/>
    <col min="3596" max="3596" width="7.109375" style="32" customWidth="1"/>
    <col min="3597" max="3597" width="5.6640625" style="32" customWidth="1"/>
    <col min="3598" max="3598" width="6.44140625" style="32" customWidth="1"/>
    <col min="3599" max="3599" width="7.109375" style="32" customWidth="1"/>
    <col min="3600" max="3600" width="8.6640625" style="32" customWidth="1"/>
    <col min="3601" max="3601" width="9.33203125" style="32" customWidth="1"/>
    <col min="3602" max="3602" width="10.5546875" style="32" customWidth="1"/>
    <col min="3603" max="3603" width="8" style="32" customWidth="1"/>
    <col min="3604" max="3604" width="7.44140625" style="32" customWidth="1"/>
    <col min="3605" max="3840" width="9.109375" style="32"/>
    <col min="3841" max="3841" width="20.44140625" style="32" customWidth="1"/>
    <col min="3842" max="3842" width="22.5546875" style="32" customWidth="1"/>
    <col min="3843" max="3843" width="12.88671875" style="32" customWidth="1"/>
    <col min="3844" max="3844" width="11" style="32" customWidth="1"/>
    <col min="3845" max="3845" width="12.5546875" style="32" customWidth="1"/>
    <col min="3846" max="3846" width="14.33203125" style="32" customWidth="1"/>
    <col min="3847" max="3847" width="13.109375" style="32" customWidth="1"/>
    <col min="3848" max="3848" width="14.6640625" style="32" customWidth="1"/>
    <col min="3849" max="3849" width="10.88671875" style="32" customWidth="1"/>
    <col min="3850" max="3850" width="8.33203125" style="32" customWidth="1"/>
    <col min="3851" max="3851" width="8.5546875" style="32" customWidth="1"/>
    <col min="3852" max="3852" width="7.109375" style="32" customWidth="1"/>
    <col min="3853" max="3853" width="5.6640625" style="32" customWidth="1"/>
    <col min="3854" max="3854" width="6.44140625" style="32" customWidth="1"/>
    <col min="3855" max="3855" width="7.109375" style="32" customWidth="1"/>
    <col min="3856" max="3856" width="8.6640625" style="32" customWidth="1"/>
    <col min="3857" max="3857" width="9.33203125" style="32" customWidth="1"/>
    <col min="3858" max="3858" width="10.5546875" style="32" customWidth="1"/>
    <col min="3859" max="3859" width="8" style="32" customWidth="1"/>
    <col min="3860" max="3860" width="7.44140625" style="32" customWidth="1"/>
    <col min="3861" max="4096" width="9.109375" style="32"/>
    <col min="4097" max="4097" width="20.44140625" style="32" customWidth="1"/>
    <col min="4098" max="4098" width="22.5546875" style="32" customWidth="1"/>
    <col min="4099" max="4099" width="12.88671875" style="32" customWidth="1"/>
    <col min="4100" max="4100" width="11" style="32" customWidth="1"/>
    <col min="4101" max="4101" width="12.5546875" style="32" customWidth="1"/>
    <col min="4102" max="4102" width="14.33203125" style="32" customWidth="1"/>
    <col min="4103" max="4103" width="13.109375" style="32" customWidth="1"/>
    <col min="4104" max="4104" width="14.6640625" style="32" customWidth="1"/>
    <col min="4105" max="4105" width="10.88671875" style="32" customWidth="1"/>
    <col min="4106" max="4106" width="8.33203125" style="32" customWidth="1"/>
    <col min="4107" max="4107" width="8.5546875" style="32" customWidth="1"/>
    <col min="4108" max="4108" width="7.109375" style="32" customWidth="1"/>
    <col min="4109" max="4109" width="5.6640625" style="32" customWidth="1"/>
    <col min="4110" max="4110" width="6.44140625" style="32" customWidth="1"/>
    <col min="4111" max="4111" width="7.109375" style="32" customWidth="1"/>
    <col min="4112" max="4112" width="8.6640625" style="32" customWidth="1"/>
    <col min="4113" max="4113" width="9.33203125" style="32" customWidth="1"/>
    <col min="4114" max="4114" width="10.5546875" style="32" customWidth="1"/>
    <col min="4115" max="4115" width="8" style="32" customWidth="1"/>
    <col min="4116" max="4116" width="7.44140625" style="32" customWidth="1"/>
    <col min="4117" max="4352" width="9.109375" style="32"/>
    <col min="4353" max="4353" width="20.44140625" style="32" customWidth="1"/>
    <col min="4354" max="4354" width="22.5546875" style="32" customWidth="1"/>
    <col min="4355" max="4355" width="12.88671875" style="32" customWidth="1"/>
    <col min="4356" max="4356" width="11" style="32" customWidth="1"/>
    <col min="4357" max="4357" width="12.5546875" style="32" customWidth="1"/>
    <col min="4358" max="4358" width="14.33203125" style="32" customWidth="1"/>
    <col min="4359" max="4359" width="13.109375" style="32" customWidth="1"/>
    <col min="4360" max="4360" width="14.6640625" style="32" customWidth="1"/>
    <col min="4361" max="4361" width="10.88671875" style="32" customWidth="1"/>
    <col min="4362" max="4362" width="8.33203125" style="32" customWidth="1"/>
    <col min="4363" max="4363" width="8.5546875" style="32" customWidth="1"/>
    <col min="4364" max="4364" width="7.109375" style="32" customWidth="1"/>
    <col min="4365" max="4365" width="5.6640625" style="32" customWidth="1"/>
    <col min="4366" max="4366" width="6.44140625" style="32" customWidth="1"/>
    <col min="4367" max="4367" width="7.109375" style="32" customWidth="1"/>
    <col min="4368" max="4368" width="8.6640625" style="32" customWidth="1"/>
    <col min="4369" max="4369" width="9.33203125" style="32" customWidth="1"/>
    <col min="4370" max="4370" width="10.5546875" style="32" customWidth="1"/>
    <col min="4371" max="4371" width="8" style="32" customWidth="1"/>
    <col min="4372" max="4372" width="7.44140625" style="32" customWidth="1"/>
    <col min="4373" max="4608" width="9.109375" style="32"/>
    <col min="4609" max="4609" width="20.44140625" style="32" customWidth="1"/>
    <col min="4610" max="4610" width="22.5546875" style="32" customWidth="1"/>
    <col min="4611" max="4611" width="12.88671875" style="32" customWidth="1"/>
    <col min="4612" max="4612" width="11" style="32" customWidth="1"/>
    <col min="4613" max="4613" width="12.5546875" style="32" customWidth="1"/>
    <col min="4614" max="4614" width="14.33203125" style="32" customWidth="1"/>
    <col min="4615" max="4615" width="13.109375" style="32" customWidth="1"/>
    <col min="4616" max="4616" width="14.6640625" style="32" customWidth="1"/>
    <col min="4617" max="4617" width="10.88671875" style="32" customWidth="1"/>
    <col min="4618" max="4618" width="8.33203125" style="32" customWidth="1"/>
    <col min="4619" max="4619" width="8.5546875" style="32" customWidth="1"/>
    <col min="4620" max="4620" width="7.109375" style="32" customWidth="1"/>
    <col min="4621" max="4621" width="5.6640625" style="32" customWidth="1"/>
    <col min="4622" max="4622" width="6.44140625" style="32" customWidth="1"/>
    <col min="4623" max="4623" width="7.109375" style="32" customWidth="1"/>
    <col min="4624" max="4624" width="8.6640625" style="32" customWidth="1"/>
    <col min="4625" max="4625" width="9.33203125" style="32" customWidth="1"/>
    <col min="4626" max="4626" width="10.5546875" style="32" customWidth="1"/>
    <col min="4627" max="4627" width="8" style="32" customWidth="1"/>
    <col min="4628" max="4628" width="7.44140625" style="32" customWidth="1"/>
    <col min="4629" max="4864" width="9.109375" style="32"/>
    <col min="4865" max="4865" width="20.44140625" style="32" customWidth="1"/>
    <col min="4866" max="4866" width="22.5546875" style="32" customWidth="1"/>
    <col min="4867" max="4867" width="12.88671875" style="32" customWidth="1"/>
    <col min="4868" max="4868" width="11" style="32" customWidth="1"/>
    <col min="4869" max="4869" width="12.5546875" style="32" customWidth="1"/>
    <col min="4870" max="4870" width="14.33203125" style="32" customWidth="1"/>
    <col min="4871" max="4871" width="13.109375" style="32" customWidth="1"/>
    <col min="4872" max="4872" width="14.6640625" style="32" customWidth="1"/>
    <col min="4873" max="4873" width="10.88671875" style="32" customWidth="1"/>
    <col min="4874" max="4874" width="8.33203125" style="32" customWidth="1"/>
    <col min="4875" max="4875" width="8.5546875" style="32" customWidth="1"/>
    <col min="4876" max="4876" width="7.109375" style="32" customWidth="1"/>
    <col min="4877" max="4877" width="5.6640625" style="32" customWidth="1"/>
    <col min="4878" max="4878" width="6.44140625" style="32" customWidth="1"/>
    <col min="4879" max="4879" width="7.109375" style="32" customWidth="1"/>
    <col min="4880" max="4880" width="8.6640625" style="32" customWidth="1"/>
    <col min="4881" max="4881" width="9.33203125" style="32" customWidth="1"/>
    <col min="4882" max="4882" width="10.5546875" style="32" customWidth="1"/>
    <col min="4883" max="4883" width="8" style="32" customWidth="1"/>
    <col min="4884" max="4884" width="7.44140625" style="32" customWidth="1"/>
    <col min="4885" max="5120" width="9.109375" style="32"/>
    <col min="5121" max="5121" width="20.44140625" style="32" customWidth="1"/>
    <col min="5122" max="5122" width="22.5546875" style="32" customWidth="1"/>
    <col min="5123" max="5123" width="12.88671875" style="32" customWidth="1"/>
    <col min="5124" max="5124" width="11" style="32" customWidth="1"/>
    <col min="5125" max="5125" width="12.5546875" style="32" customWidth="1"/>
    <col min="5126" max="5126" width="14.33203125" style="32" customWidth="1"/>
    <col min="5127" max="5127" width="13.109375" style="32" customWidth="1"/>
    <col min="5128" max="5128" width="14.6640625" style="32" customWidth="1"/>
    <col min="5129" max="5129" width="10.88671875" style="32" customWidth="1"/>
    <col min="5130" max="5130" width="8.33203125" style="32" customWidth="1"/>
    <col min="5131" max="5131" width="8.5546875" style="32" customWidth="1"/>
    <col min="5132" max="5132" width="7.109375" style="32" customWidth="1"/>
    <col min="5133" max="5133" width="5.6640625" style="32" customWidth="1"/>
    <col min="5134" max="5134" width="6.44140625" style="32" customWidth="1"/>
    <col min="5135" max="5135" width="7.109375" style="32" customWidth="1"/>
    <col min="5136" max="5136" width="8.6640625" style="32" customWidth="1"/>
    <col min="5137" max="5137" width="9.33203125" style="32" customWidth="1"/>
    <col min="5138" max="5138" width="10.5546875" style="32" customWidth="1"/>
    <col min="5139" max="5139" width="8" style="32" customWidth="1"/>
    <col min="5140" max="5140" width="7.44140625" style="32" customWidth="1"/>
    <col min="5141" max="5376" width="9.109375" style="32"/>
    <col min="5377" max="5377" width="20.44140625" style="32" customWidth="1"/>
    <col min="5378" max="5378" width="22.5546875" style="32" customWidth="1"/>
    <col min="5379" max="5379" width="12.88671875" style="32" customWidth="1"/>
    <col min="5380" max="5380" width="11" style="32" customWidth="1"/>
    <col min="5381" max="5381" width="12.5546875" style="32" customWidth="1"/>
    <col min="5382" max="5382" width="14.33203125" style="32" customWidth="1"/>
    <col min="5383" max="5383" width="13.109375" style="32" customWidth="1"/>
    <col min="5384" max="5384" width="14.6640625" style="32" customWidth="1"/>
    <col min="5385" max="5385" width="10.88671875" style="32" customWidth="1"/>
    <col min="5386" max="5386" width="8.33203125" style="32" customWidth="1"/>
    <col min="5387" max="5387" width="8.5546875" style="32" customWidth="1"/>
    <col min="5388" max="5388" width="7.109375" style="32" customWidth="1"/>
    <col min="5389" max="5389" width="5.6640625" style="32" customWidth="1"/>
    <col min="5390" max="5390" width="6.44140625" style="32" customWidth="1"/>
    <col min="5391" max="5391" width="7.109375" style="32" customWidth="1"/>
    <col min="5392" max="5392" width="8.6640625" style="32" customWidth="1"/>
    <col min="5393" max="5393" width="9.33203125" style="32" customWidth="1"/>
    <col min="5394" max="5394" width="10.5546875" style="32" customWidth="1"/>
    <col min="5395" max="5395" width="8" style="32" customWidth="1"/>
    <col min="5396" max="5396" width="7.44140625" style="32" customWidth="1"/>
    <col min="5397" max="5632" width="9.109375" style="32"/>
    <col min="5633" max="5633" width="20.44140625" style="32" customWidth="1"/>
    <col min="5634" max="5634" width="22.5546875" style="32" customWidth="1"/>
    <col min="5635" max="5635" width="12.88671875" style="32" customWidth="1"/>
    <col min="5636" max="5636" width="11" style="32" customWidth="1"/>
    <col min="5637" max="5637" width="12.5546875" style="32" customWidth="1"/>
    <col min="5638" max="5638" width="14.33203125" style="32" customWidth="1"/>
    <col min="5639" max="5639" width="13.109375" style="32" customWidth="1"/>
    <col min="5640" max="5640" width="14.6640625" style="32" customWidth="1"/>
    <col min="5641" max="5641" width="10.88671875" style="32" customWidth="1"/>
    <col min="5642" max="5642" width="8.33203125" style="32" customWidth="1"/>
    <col min="5643" max="5643" width="8.5546875" style="32" customWidth="1"/>
    <col min="5644" max="5644" width="7.109375" style="32" customWidth="1"/>
    <col min="5645" max="5645" width="5.6640625" style="32" customWidth="1"/>
    <col min="5646" max="5646" width="6.44140625" style="32" customWidth="1"/>
    <col min="5647" max="5647" width="7.109375" style="32" customWidth="1"/>
    <col min="5648" max="5648" width="8.6640625" style="32" customWidth="1"/>
    <col min="5649" max="5649" width="9.33203125" style="32" customWidth="1"/>
    <col min="5650" max="5650" width="10.5546875" style="32" customWidth="1"/>
    <col min="5651" max="5651" width="8" style="32" customWidth="1"/>
    <col min="5652" max="5652" width="7.44140625" style="32" customWidth="1"/>
    <col min="5653" max="5888" width="9.109375" style="32"/>
    <col min="5889" max="5889" width="20.44140625" style="32" customWidth="1"/>
    <col min="5890" max="5890" width="22.5546875" style="32" customWidth="1"/>
    <col min="5891" max="5891" width="12.88671875" style="32" customWidth="1"/>
    <col min="5892" max="5892" width="11" style="32" customWidth="1"/>
    <col min="5893" max="5893" width="12.5546875" style="32" customWidth="1"/>
    <col min="5894" max="5894" width="14.33203125" style="32" customWidth="1"/>
    <col min="5895" max="5895" width="13.109375" style="32" customWidth="1"/>
    <col min="5896" max="5896" width="14.6640625" style="32" customWidth="1"/>
    <col min="5897" max="5897" width="10.88671875" style="32" customWidth="1"/>
    <col min="5898" max="5898" width="8.33203125" style="32" customWidth="1"/>
    <col min="5899" max="5899" width="8.5546875" style="32" customWidth="1"/>
    <col min="5900" max="5900" width="7.109375" style="32" customWidth="1"/>
    <col min="5901" max="5901" width="5.6640625" style="32" customWidth="1"/>
    <col min="5902" max="5902" width="6.44140625" style="32" customWidth="1"/>
    <col min="5903" max="5903" width="7.109375" style="32" customWidth="1"/>
    <col min="5904" max="5904" width="8.6640625" style="32" customWidth="1"/>
    <col min="5905" max="5905" width="9.33203125" style="32" customWidth="1"/>
    <col min="5906" max="5906" width="10.5546875" style="32" customWidth="1"/>
    <col min="5907" max="5907" width="8" style="32" customWidth="1"/>
    <col min="5908" max="5908" width="7.44140625" style="32" customWidth="1"/>
    <col min="5909" max="6144" width="9.109375" style="32"/>
    <col min="6145" max="6145" width="20.44140625" style="32" customWidth="1"/>
    <col min="6146" max="6146" width="22.5546875" style="32" customWidth="1"/>
    <col min="6147" max="6147" width="12.88671875" style="32" customWidth="1"/>
    <col min="6148" max="6148" width="11" style="32" customWidth="1"/>
    <col min="6149" max="6149" width="12.5546875" style="32" customWidth="1"/>
    <col min="6150" max="6150" width="14.33203125" style="32" customWidth="1"/>
    <col min="6151" max="6151" width="13.109375" style="32" customWidth="1"/>
    <col min="6152" max="6152" width="14.6640625" style="32" customWidth="1"/>
    <col min="6153" max="6153" width="10.88671875" style="32" customWidth="1"/>
    <col min="6154" max="6154" width="8.33203125" style="32" customWidth="1"/>
    <col min="6155" max="6155" width="8.5546875" style="32" customWidth="1"/>
    <col min="6156" max="6156" width="7.109375" style="32" customWidth="1"/>
    <col min="6157" max="6157" width="5.6640625" style="32" customWidth="1"/>
    <col min="6158" max="6158" width="6.44140625" style="32" customWidth="1"/>
    <col min="6159" max="6159" width="7.109375" style="32" customWidth="1"/>
    <col min="6160" max="6160" width="8.6640625" style="32" customWidth="1"/>
    <col min="6161" max="6161" width="9.33203125" style="32" customWidth="1"/>
    <col min="6162" max="6162" width="10.5546875" style="32" customWidth="1"/>
    <col min="6163" max="6163" width="8" style="32" customWidth="1"/>
    <col min="6164" max="6164" width="7.44140625" style="32" customWidth="1"/>
    <col min="6165" max="6400" width="9.109375" style="32"/>
    <col min="6401" max="6401" width="20.44140625" style="32" customWidth="1"/>
    <col min="6402" max="6402" width="22.5546875" style="32" customWidth="1"/>
    <col min="6403" max="6403" width="12.88671875" style="32" customWidth="1"/>
    <col min="6404" max="6404" width="11" style="32" customWidth="1"/>
    <col min="6405" max="6405" width="12.5546875" style="32" customWidth="1"/>
    <col min="6406" max="6406" width="14.33203125" style="32" customWidth="1"/>
    <col min="6407" max="6407" width="13.109375" style="32" customWidth="1"/>
    <col min="6408" max="6408" width="14.6640625" style="32" customWidth="1"/>
    <col min="6409" max="6409" width="10.88671875" style="32" customWidth="1"/>
    <col min="6410" max="6410" width="8.33203125" style="32" customWidth="1"/>
    <col min="6411" max="6411" width="8.5546875" style="32" customWidth="1"/>
    <col min="6412" max="6412" width="7.109375" style="32" customWidth="1"/>
    <col min="6413" max="6413" width="5.6640625" style="32" customWidth="1"/>
    <col min="6414" max="6414" width="6.44140625" style="32" customWidth="1"/>
    <col min="6415" max="6415" width="7.109375" style="32" customWidth="1"/>
    <col min="6416" max="6416" width="8.6640625" style="32" customWidth="1"/>
    <col min="6417" max="6417" width="9.33203125" style="32" customWidth="1"/>
    <col min="6418" max="6418" width="10.5546875" style="32" customWidth="1"/>
    <col min="6419" max="6419" width="8" style="32" customWidth="1"/>
    <col min="6420" max="6420" width="7.44140625" style="32" customWidth="1"/>
    <col min="6421" max="6656" width="9.109375" style="32"/>
    <col min="6657" max="6657" width="20.44140625" style="32" customWidth="1"/>
    <col min="6658" max="6658" width="22.5546875" style="32" customWidth="1"/>
    <col min="6659" max="6659" width="12.88671875" style="32" customWidth="1"/>
    <col min="6660" max="6660" width="11" style="32" customWidth="1"/>
    <col min="6661" max="6661" width="12.5546875" style="32" customWidth="1"/>
    <col min="6662" max="6662" width="14.33203125" style="32" customWidth="1"/>
    <col min="6663" max="6663" width="13.109375" style="32" customWidth="1"/>
    <col min="6664" max="6664" width="14.6640625" style="32" customWidth="1"/>
    <col min="6665" max="6665" width="10.88671875" style="32" customWidth="1"/>
    <col min="6666" max="6666" width="8.33203125" style="32" customWidth="1"/>
    <col min="6667" max="6667" width="8.5546875" style="32" customWidth="1"/>
    <col min="6668" max="6668" width="7.109375" style="32" customWidth="1"/>
    <col min="6669" max="6669" width="5.6640625" style="32" customWidth="1"/>
    <col min="6670" max="6670" width="6.44140625" style="32" customWidth="1"/>
    <col min="6671" max="6671" width="7.109375" style="32" customWidth="1"/>
    <col min="6672" max="6672" width="8.6640625" style="32" customWidth="1"/>
    <col min="6673" max="6673" width="9.33203125" style="32" customWidth="1"/>
    <col min="6674" max="6674" width="10.5546875" style="32" customWidth="1"/>
    <col min="6675" max="6675" width="8" style="32" customWidth="1"/>
    <col min="6676" max="6676" width="7.44140625" style="32" customWidth="1"/>
    <col min="6677" max="6912" width="9.109375" style="32"/>
    <col min="6913" max="6913" width="20.44140625" style="32" customWidth="1"/>
    <col min="6914" max="6914" width="22.5546875" style="32" customWidth="1"/>
    <col min="6915" max="6915" width="12.88671875" style="32" customWidth="1"/>
    <col min="6916" max="6916" width="11" style="32" customWidth="1"/>
    <col min="6917" max="6917" width="12.5546875" style="32" customWidth="1"/>
    <col min="6918" max="6918" width="14.33203125" style="32" customWidth="1"/>
    <col min="6919" max="6919" width="13.109375" style="32" customWidth="1"/>
    <col min="6920" max="6920" width="14.6640625" style="32" customWidth="1"/>
    <col min="6921" max="6921" width="10.88671875" style="32" customWidth="1"/>
    <col min="6922" max="6922" width="8.33203125" style="32" customWidth="1"/>
    <col min="6923" max="6923" width="8.5546875" style="32" customWidth="1"/>
    <col min="6924" max="6924" width="7.109375" style="32" customWidth="1"/>
    <col min="6925" max="6925" width="5.6640625" style="32" customWidth="1"/>
    <col min="6926" max="6926" width="6.44140625" style="32" customWidth="1"/>
    <col min="6927" max="6927" width="7.109375" style="32" customWidth="1"/>
    <col min="6928" max="6928" width="8.6640625" style="32" customWidth="1"/>
    <col min="6929" max="6929" width="9.33203125" style="32" customWidth="1"/>
    <col min="6930" max="6930" width="10.5546875" style="32" customWidth="1"/>
    <col min="6931" max="6931" width="8" style="32" customWidth="1"/>
    <col min="6932" max="6932" width="7.44140625" style="32" customWidth="1"/>
    <col min="6933" max="7168" width="9.109375" style="32"/>
    <col min="7169" max="7169" width="20.44140625" style="32" customWidth="1"/>
    <col min="7170" max="7170" width="22.5546875" style="32" customWidth="1"/>
    <col min="7171" max="7171" width="12.88671875" style="32" customWidth="1"/>
    <col min="7172" max="7172" width="11" style="32" customWidth="1"/>
    <col min="7173" max="7173" width="12.5546875" style="32" customWidth="1"/>
    <col min="7174" max="7174" width="14.33203125" style="32" customWidth="1"/>
    <col min="7175" max="7175" width="13.109375" style="32" customWidth="1"/>
    <col min="7176" max="7176" width="14.6640625" style="32" customWidth="1"/>
    <col min="7177" max="7177" width="10.88671875" style="32" customWidth="1"/>
    <col min="7178" max="7178" width="8.33203125" style="32" customWidth="1"/>
    <col min="7179" max="7179" width="8.5546875" style="32" customWidth="1"/>
    <col min="7180" max="7180" width="7.109375" style="32" customWidth="1"/>
    <col min="7181" max="7181" width="5.6640625" style="32" customWidth="1"/>
    <col min="7182" max="7182" width="6.44140625" style="32" customWidth="1"/>
    <col min="7183" max="7183" width="7.109375" style="32" customWidth="1"/>
    <col min="7184" max="7184" width="8.6640625" style="32" customWidth="1"/>
    <col min="7185" max="7185" width="9.33203125" style="32" customWidth="1"/>
    <col min="7186" max="7186" width="10.5546875" style="32" customWidth="1"/>
    <col min="7187" max="7187" width="8" style="32" customWidth="1"/>
    <col min="7188" max="7188" width="7.44140625" style="32" customWidth="1"/>
    <col min="7189" max="7424" width="9.109375" style="32"/>
    <col min="7425" max="7425" width="20.44140625" style="32" customWidth="1"/>
    <col min="7426" max="7426" width="22.5546875" style="32" customWidth="1"/>
    <col min="7427" max="7427" width="12.88671875" style="32" customWidth="1"/>
    <col min="7428" max="7428" width="11" style="32" customWidth="1"/>
    <col min="7429" max="7429" width="12.5546875" style="32" customWidth="1"/>
    <col min="7430" max="7430" width="14.33203125" style="32" customWidth="1"/>
    <col min="7431" max="7431" width="13.109375" style="32" customWidth="1"/>
    <col min="7432" max="7432" width="14.6640625" style="32" customWidth="1"/>
    <col min="7433" max="7433" width="10.88671875" style="32" customWidth="1"/>
    <col min="7434" max="7434" width="8.33203125" style="32" customWidth="1"/>
    <col min="7435" max="7435" width="8.5546875" style="32" customWidth="1"/>
    <col min="7436" max="7436" width="7.109375" style="32" customWidth="1"/>
    <col min="7437" max="7437" width="5.6640625" style="32" customWidth="1"/>
    <col min="7438" max="7438" width="6.44140625" style="32" customWidth="1"/>
    <col min="7439" max="7439" width="7.109375" style="32" customWidth="1"/>
    <col min="7440" max="7440" width="8.6640625" style="32" customWidth="1"/>
    <col min="7441" max="7441" width="9.33203125" style="32" customWidth="1"/>
    <col min="7442" max="7442" width="10.5546875" style="32" customWidth="1"/>
    <col min="7443" max="7443" width="8" style="32" customWidth="1"/>
    <col min="7444" max="7444" width="7.44140625" style="32" customWidth="1"/>
    <col min="7445" max="7680" width="9.109375" style="32"/>
    <col min="7681" max="7681" width="20.44140625" style="32" customWidth="1"/>
    <col min="7682" max="7682" width="22.5546875" style="32" customWidth="1"/>
    <col min="7683" max="7683" width="12.88671875" style="32" customWidth="1"/>
    <col min="7684" max="7684" width="11" style="32" customWidth="1"/>
    <col min="7685" max="7685" width="12.5546875" style="32" customWidth="1"/>
    <col min="7686" max="7686" width="14.33203125" style="32" customWidth="1"/>
    <col min="7687" max="7687" width="13.109375" style="32" customWidth="1"/>
    <col min="7688" max="7688" width="14.6640625" style="32" customWidth="1"/>
    <col min="7689" max="7689" width="10.88671875" style="32" customWidth="1"/>
    <col min="7690" max="7690" width="8.33203125" style="32" customWidth="1"/>
    <col min="7691" max="7691" width="8.5546875" style="32" customWidth="1"/>
    <col min="7692" max="7692" width="7.109375" style="32" customWidth="1"/>
    <col min="7693" max="7693" width="5.6640625" style="32" customWidth="1"/>
    <col min="7694" max="7694" width="6.44140625" style="32" customWidth="1"/>
    <col min="7695" max="7695" width="7.109375" style="32" customWidth="1"/>
    <col min="7696" max="7696" width="8.6640625" style="32" customWidth="1"/>
    <col min="7697" max="7697" width="9.33203125" style="32" customWidth="1"/>
    <col min="7698" max="7698" width="10.5546875" style="32" customWidth="1"/>
    <col min="7699" max="7699" width="8" style="32" customWidth="1"/>
    <col min="7700" max="7700" width="7.44140625" style="32" customWidth="1"/>
    <col min="7701" max="7936" width="9.109375" style="32"/>
    <col min="7937" max="7937" width="20.44140625" style="32" customWidth="1"/>
    <col min="7938" max="7938" width="22.5546875" style="32" customWidth="1"/>
    <col min="7939" max="7939" width="12.88671875" style="32" customWidth="1"/>
    <col min="7940" max="7940" width="11" style="32" customWidth="1"/>
    <col min="7941" max="7941" width="12.5546875" style="32" customWidth="1"/>
    <col min="7942" max="7942" width="14.33203125" style="32" customWidth="1"/>
    <col min="7943" max="7943" width="13.109375" style="32" customWidth="1"/>
    <col min="7944" max="7944" width="14.6640625" style="32" customWidth="1"/>
    <col min="7945" max="7945" width="10.88671875" style="32" customWidth="1"/>
    <col min="7946" max="7946" width="8.33203125" style="32" customWidth="1"/>
    <col min="7947" max="7947" width="8.5546875" style="32" customWidth="1"/>
    <col min="7948" max="7948" width="7.109375" style="32" customWidth="1"/>
    <col min="7949" max="7949" width="5.6640625" style="32" customWidth="1"/>
    <col min="7950" max="7950" width="6.44140625" style="32" customWidth="1"/>
    <col min="7951" max="7951" width="7.109375" style="32" customWidth="1"/>
    <col min="7952" max="7952" width="8.6640625" style="32" customWidth="1"/>
    <col min="7953" max="7953" width="9.33203125" style="32" customWidth="1"/>
    <col min="7954" max="7954" width="10.5546875" style="32" customWidth="1"/>
    <col min="7955" max="7955" width="8" style="32" customWidth="1"/>
    <col min="7956" max="7956" width="7.44140625" style="32" customWidth="1"/>
    <col min="7957" max="8192" width="9.109375" style="32"/>
    <col min="8193" max="8193" width="20.44140625" style="32" customWidth="1"/>
    <col min="8194" max="8194" width="22.5546875" style="32" customWidth="1"/>
    <col min="8195" max="8195" width="12.88671875" style="32" customWidth="1"/>
    <col min="8196" max="8196" width="11" style="32" customWidth="1"/>
    <col min="8197" max="8197" width="12.5546875" style="32" customWidth="1"/>
    <col min="8198" max="8198" width="14.33203125" style="32" customWidth="1"/>
    <col min="8199" max="8199" width="13.109375" style="32" customWidth="1"/>
    <col min="8200" max="8200" width="14.6640625" style="32" customWidth="1"/>
    <col min="8201" max="8201" width="10.88671875" style="32" customWidth="1"/>
    <col min="8202" max="8202" width="8.33203125" style="32" customWidth="1"/>
    <col min="8203" max="8203" width="8.5546875" style="32" customWidth="1"/>
    <col min="8204" max="8204" width="7.109375" style="32" customWidth="1"/>
    <col min="8205" max="8205" width="5.6640625" style="32" customWidth="1"/>
    <col min="8206" max="8206" width="6.44140625" style="32" customWidth="1"/>
    <col min="8207" max="8207" width="7.109375" style="32" customWidth="1"/>
    <col min="8208" max="8208" width="8.6640625" style="32" customWidth="1"/>
    <col min="8209" max="8209" width="9.33203125" style="32" customWidth="1"/>
    <col min="8210" max="8210" width="10.5546875" style="32" customWidth="1"/>
    <col min="8211" max="8211" width="8" style="32" customWidth="1"/>
    <col min="8212" max="8212" width="7.44140625" style="32" customWidth="1"/>
    <col min="8213" max="8448" width="9.109375" style="32"/>
    <col min="8449" max="8449" width="20.44140625" style="32" customWidth="1"/>
    <col min="8450" max="8450" width="22.5546875" style="32" customWidth="1"/>
    <col min="8451" max="8451" width="12.88671875" style="32" customWidth="1"/>
    <col min="8452" max="8452" width="11" style="32" customWidth="1"/>
    <col min="8453" max="8453" width="12.5546875" style="32" customWidth="1"/>
    <col min="8454" max="8454" width="14.33203125" style="32" customWidth="1"/>
    <col min="8455" max="8455" width="13.109375" style="32" customWidth="1"/>
    <col min="8456" max="8456" width="14.6640625" style="32" customWidth="1"/>
    <col min="8457" max="8457" width="10.88671875" style="32" customWidth="1"/>
    <col min="8458" max="8458" width="8.33203125" style="32" customWidth="1"/>
    <col min="8459" max="8459" width="8.5546875" style="32" customWidth="1"/>
    <col min="8460" max="8460" width="7.109375" style="32" customWidth="1"/>
    <col min="8461" max="8461" width="5.6640625" style="32" customWidth="1"/>
    <col min="8462" max="8462" width="6.44140625" style="32" customWidth="1"/>
    <col min="8463" max="8463" width="7.109375" style="32" customWidth="1"/>
    <col min="8464" max="8464" width="8.6640625" style="32" customWidth="1"/>
    <col min="8465" max="8465" width="9.33203125" style="32" customWidth="1"/>
    <col min="8466" max="8466" width="10.5546875" style="32" customWidth="1"/>
    <col min="8467" max="8467" width="8" style="32" customWidth="1"/>
    <col min="8468" max="8468" width="7.44140625" style="32" customWidth="1"/>
    <col min="8469" max="8704" width="9.109375" style="32"/>
    <col min="8705" max="8705" width="20.44140625" style="32" customWidth="1"/>
    <col min="8706" max="8706" width="22.5546875" style="32" customWidth="1"/>
    <col min="8707" max="8707" width="12.88671875" style="32" customWidth="1"/>
    <col min="8708" max="8708" width="11" style="32" customWidth="1"/>
    <col min="8709" max="8709" width="12.5546875" style="32" customWidth="1"/>
    <col min="8710" max="8710" width="14.33203125" style="32" customWidth="1"/>
    <col min="8711" max="8711" width="13.109375" style="32" customWidth="1"/>
    <col min="8712" max="8712" width="14.6640625" style="32" customWidth="1"/>
    <col min="8713" max="8713" width="10.88671875" style="32" customWidth="1"/>
    <col min="8714" max="8714" width="8.33203125" style="32" customWidth="1"/>
    <col min="8715" max="8715" width="8.5546875" style="32" customWidth="1"/>
    <col min="8716" max="8716" width="7.109375" style="32" customWidth="1"/>
    <col min="8717" max="8717" width="5.6640625" style="32" customWidth="1"/>
    <col min="8718" max="8718" width="6.44140625" style="32" customWidth="1"/>
    <col min="8719" max="8719" width="7.109375" style="32" customWidth="1"/>
    <col min="8720" max="8720" width="8.6640625" style="32" customWidth="1"/>
    <col min="8721" max="8721" width="9.33203125" style="32" customWidth="1"/>
    <col min="8722" max="8722" width="10.5546875" style="32" customWidth="1"/>
    <col min="8723" max="8723" width="8" style="32" customWidth="1"/>
    <col min="8724" max="8724" width="7.44140625" style="32" customWidth="1"/>
    <col min="8725" max="8960" width="9.109375" style="32"/>
    <col min="8961" max="8961" width="20.44140625" style="32" customWidth="1"/>
    <col min="8962" max="8962" width="22.5546875" style="32" customWidth="1"/>
    <col min="8963" max="8963" width="12.88671875" style="32" customWidth="1"/>
    <col min="8964" max="8964" width="11" style="32" customWidth="1"/>
    <col min="8965" max="8965" width="12.5546875" style="32" customWidth="1"/>
    <col min="8966" max="8966" width="14.33203125" style="32" customWidth="1"/>
    <col min="8967" max="8967" width="13.109375" style="32" customWidth="1"/>
    <col min="8968" max="8968" width="14.6640625" style="32" customWidth="1"/>
    <col min="8969" max="8969" width="10.88671875" style="32" customWidth="1"/>
    <col min="8970" max="8970" width="8.33203125" style="32" customWidth="1"/>
    <col min="8971" max="8971" width="8.5546875" style="32" customWidth="1"/>
    <col min="8972" max="8972" width="7.109375" style="32" customWidth="1"/>
    <col min="8973" max="8973" width="5.6640625" style="32" customWidth="1"/>
    <col min="8974" max="8974" width="6.44140625" style="32" customWidth="1"/>
    <col min="8975" max="8975" width="7.109375" style="32" customWidth="1"/>
    <col min="8976" max="8976" width="8.6640625" style="32" customWidth="1"/>
    <col min="8977" max="8977" width="9.33203125" style="32" customWidth="1"/>
    <col min="8978" max="8978" width="10.5546875" style="32" customWidth="1"/>
    <col min="8979" max="8979" width="8" style="32" customWidth="1"/>
    <col min="8980" max="8980" width="7.44140625" style="32" customWidth="1"/>
    <col min="8981" max="9216" width="9.109375" style="32"/>
    <col min="9217" max="9217" width="20.44140625" style="32" customWidth="1"/>
    <col min="9218" max="9218" width="22.5546875" style="32" customWidth="1"/>
    <col min="9219" max="9219" width="12.88671875" style="32" customWidth="1"/>
    <col min="9220" max="9220" width="11" style="32" customWidth="1"/>
    <col min="9221" max="9221" width="12.5546875" style="32" customWidth="1"/>
    <col min="9222" max="9222" width="14.33203125" style="32" customWidth="1"/>
    <col min="9223" max="9223" width="13.109375" style="32" customWidth="1"/>
    <col min="9224" max="9224" width="14.6640625" style="32" customWidth="1"/>
    <col min="9225" max="9225" width="10.88671875" style="32" customWidth="1"/>
    <col min="9226" max="9226" width="8.33203125" style="32" customWidth="1"/>
    <col min="9227" max="9227" width="8.5546875" style="32" customWidth="1"/>
    <col min="9228" max="9228" width="7.109375" style="32" customWidth="1"/>
    <col min="9229" max="9229" width="5.6640625" style="32" customWidth="1"/>
    <col min="9230" max="9230" width="6.44140625" style="32" customWidth="1"/>
    <col min="9231" max="9231" width="7.109375" style="32" customWidth="1"/>
    <col min="9232" max="9232" width="8.6640625" style="32" customWidth="1"/>
    <col min="9233" max="9233" width="9.33203125" style="32" customWidth="1"/>
    <col min="9234" max="9234" width="10.5546875" style="32" customWidth="1"/>
    <col min="9235" max="9235" width="8" style="32" customWidth="1"/>
    <col min="9236" max="9236" width="7.44140625" style="32" customWidth="1"/>
    <col min="9237" max="9472" width="9.109375" style="32"/>
    <col min="9473" max="9473" width="20.44140625" style="32" customWidth="1"/>
    <col min="9474" max="9474" width="22.5546875" style="32" customWidth="1"/>
    <col min="9475" max="9475" width="12.88671875" style="32" customWidth="1"/>
    <col min="9476" max="9476" width="11" style="32" customWidth="1"/>
    <col min="9477" max="9477" width="12.5546875" style="32" customWidth="1"/>
    <col min="9478" max="9478" width="14.33203125" style="32" customWidth="1"/>
    <col min="9479" max="9479" width="13.109375" style="32" customWidth="1"/>
    <col min="9480" max="9480" width="14.6640625" style="32" customWidth="1"/>
    <col min="9481" max="9481" width="10.88671875" style="32" customWidth="1"/>
    <col min="9482" max="9482" width="8.33203125" style="32" customWidth="1"/>
    <col min="9483" max="9483" width="8.5546875" style="32" customWidth="1"/>
    <col min="9484" max="9484" width="7.109375" style="32" customWidth="1"/>
    <col min="9485" max="9485" width="5.6640625" style="32" customWidth="1"/>
    <col min="9486" max="9486" width="6.44140625" style="32" customWidth="1"/>
    <col min="9487" max="9487" width="7.109375" style="32" customWidth="1"/>
    <col min="9488" max="9488" width="8.6640625" style="32" customWidth="1"/>
    <col min="9489" max="9489" width="9.33203125" style="32" customWidth="1"/>
    <col min="9490" max="9490" width="10.5546875" style="32" customWidth="1"/>
    <col min="9491" max="9491" width="8" style="32" customWidth="1"/>
    <col min="9492" max="9492" width="7.44140625" style="32" customWidth="1"/>
    <col min="9493" max="9728" width="9.109375" style="32"/>
    <col min="9729" max="9729" width="20.44140625" style="32" customWidth="1"/>
    <col min="9730" max="9730" width="22.5546875" style="32" customWidth="1"/>
    <col min="9731" max="9731" width="12.88671875" style="32" customWidth="1"/>
    <col min="9732" max="9732" width="11" style="32" customWidth="1"/>
    <col min="9733" max="9733" width="12.5546875" style="32" customWidth="1"/>
    <col min="9734" max="9734" width="14.33203125" style="32" customWidth="1"/>
    <col min="9735" max="9735" width="13.109375" style="32" customWidth="1"/>
    <col min="9736" max="9736" width="14.6640625" style="32" customWidth="1"/>
    <col min="9737" max="9737" width="10.88671875" style="32" customWidth="1"/>
    <col min="9738" max="9738" width="8.33203125" style="32" customWidth="1"/>
    <col min="9739" max="9739" width="8.5546875" style="32" customWidth="1"/>
    <col min="9740" max="9740" width="7.109375" style="32" customWidth="1"/>
    <col min="9741" max="9741" width="5.6640625" style="32" customWidth="1"/>
    <col min="9742" max="9742" width="6.44140625" style="32" customWidth="1"/>
    <col min="9743" max="9743" width="7.109375" style="32" customWidth="1"/>
    <col min="9744" max="9744" width="8.6640625" style="32" customWidth="1"/>
    <col min="9745" max="9745" width="9.33203125" style="32" customWidth="1"/>
    <col min="9746" max="9746" width="10.5546875" style="32" customWidth="1"/>
    <col min="9747" max="9747" width="8" style="32" customWidth="1"/>
    <col min="9748" max="9748" width="7.44140625" style="32" customWidth="1"/>
    <col min="9749" max="9984" width="9.109375" style="32"/>
    <col min="9985" max="9985" width="20.44140625" style="32" customWidth="1"/>
    <col min="9986" max="9986" width="22.5546875" style="32" customWidth="1"/>
    <col min="9987" max="9987" width="12.88671875" style="32" customWidth="1"/>
    <col min="9988" max="9988" width="11" style="32" customWidth="1"/>
    <col min="9989" max="9989" width="12.5546875" style="32" customWidth="1"/>
    <col min="9990" max="9990" width="14.33203125" style="32" customWidth="1"/>
    <col min="9991" max="9991" width="13.109375" style="32" customWidth="1"/>
    <col min="9992" max="9992" width="14.6640625" style="32" customWidth="1"/>
    <col min="9993" max="9993" width="10.88671875" style="32" customWidth="1"/>
    <col min="9994" max="9994" width="8.33203125" style="32" customWidth="1"/>
    <col min="9995" max="9995" width="8.5546875" style="32" customWidth="1"/>
    <col min="9996" max="9996" width="7.109375" style="32" customWidth="1"/>
    <col min="9997" max="9997" width="5.6640625" style="32" customWidth="1"/>
    <col min="9998" max="9998" width="6.44140625" style="32" customWidth="1"/>
    <col min="9999" max="9999" width="7.109375" style="32" customWidth="1"/>
    <col min="10000" max="10000" width="8.6640625" style="32" customWidth="1"/>
    <col min="10001" max="10001" width="9.33203125" style="32" customWidth="1"/>
    <col min="10002" max="10002" width="10.5546875" style="32" customWidth="1"/>
    <col min="10003" max="10003" width="8" style="32" customWidth="1"/>
    <col min="10004" max="10004" width="7.44140625" style="32" customWidth="1"/>
    <col min="10005" max="10240" width="9.109375" style="32"/>
    <col min="10241" max="10241" width="20.44140625" style="32" customWidth="1"/>
    <col min="10242" max="10242" width="22.5546875" style="32" customWidth="1"/>
    <col min="10243" max="10243" width="12.88671875" style="32" customWidth="1"/>
    <col min="10244" max="10244" width="11" style="32" customWidth="1"/>
    <col min="10245" max="10245" width="12.5546875" style="32" customWidth="1"/>
    <col min="10246" max="10246" width="14.33203125" style="32" customWidth="1"/>
    <col min="10247" max="10247" width="13.109375" style="32" customWidth="1"/>
    <col min="10248" max="10248" width="14.6640625" style="32" customWidth="1"/>
    <col min="10249" max="10249" width="10.88671875" style="32" customWidth="1"/>
    <col min="10250" max="10250" width="8.33203125" style="32" customWidth="1"/>
    <col min="10251" max="10251" width="8.5546875" style="32" customWidth="1"/>
    <col min="10252" max="10252" width="7.109375" style="32" customWidth="1"/>
    <col min="10253" max="10253" width="5.6640625" style="32" customWidth="1"/>
    <col min="10254" max="10254" width="6.44140625" style="32" customWidth="1"/>
    <col min="10255" max="10255" width="7.109375" style="32" customWidth="1"/>
    <col min="10256" max="10256" width="8.6640625" style="32" customWidth="1"/>
    <col min="10257" max="10257" width="9.33203125" style="32" customWidth="1"/>
    <col min="10258" max="10258" width="10.5546875" style="32" customWidth="1"/>
    <col min="10259" max="10259" width="8" style="32" customWidth="1"/>
    <col min="10260" max="10260" width="7.44140625" style="32" customWidth="1"/>
    <col min="10261" max="10496" width="9.109375" style="32"/>
    <col min="10497" max="10497" width="20.44140625" style="32" customWidth="1"/>
    <col min="10498" max="10498" width="22.5546875" style="32" customWidth="1"/>
    <col min="10499" max="10499" width="12.88671875" style="32" customWidth="1"/>
    <col min="10500" max="10500" width="11" style="32" customWidth="1"/>
    <col min="10501" max="10501" width="12.5546875" style="32" customWidth="1"/>
    <col min="10502" max="10502" width="14.33203125" style="32" customWidth="1"/>
    <col min="10503" max="10503" width="13.109375" style="32" customWidth="1"/>
    <col min="10504" max="10504" width="14.6640625" style="32" customWidth="1"/>
    <col min="10505" max="10505" width="10.88671875" style="32" customWidth="1"/>
    <col min="10506" max="10506" width="8.33203125" style="32" customWidth="1"/>
    <col min="10507" max="10507" width="8.5546875" style="32" customWidth="1"/>
    <col min="10508" max="10508" width="7.109375" style="32" customWidth="1"/>
    <col min="10509" max="10509" width="5.6640625" style="32" customWidth="1"/>
    <col min="10510" max="10510" width="6.44140625" style="32" customWidth="1"/>
    <col min="10511" max="10511" width="7.109375" style="32" customWidth="1"/>
    <col min="10512" max="10512" width="8.6640625" style="32" customWidth="1"/>
    <col min="10513" max="10513" width="9.33203125" style="32" customWidth="1"/>
    <col min="10514" max="10514" width="10.5546875" style="32" customWidth="1"/>
    <col min="10515" max="10515" width="8" style="32" customWidth="1"/>
    <col min="10516" max="10516" width="7.44140625" style="32" customWidth="1"/>
    <col min="10517" max="10752" width="9.109375" style="32"/>
    <col min="10753" max="10753" width="20.44140625" style="32" customWidth="1"/>
    <col min="10754" max="10754" width="22.5546875" style="32" customWidth="1"/>
    <col min="10755" max="10755" width="12.88671875" style="32" customWidth="1"/>
    <col min="10756" max="10756" width="11" style="32" customWidth="1"/>
    <col min="10757" max="10757" width="12.5546875" style="32" customWidth="1"/>
    <col min="10758" max="10758" width="14.33203125" style="32" customWidth="1"/>
    <col min="10759" max="10759" width="13.109375" style="32" customWidth="1"/>
    <col min="10760" max="10760" width="14.6640625" style="32" customWidth="1"/>
    <col min="10761" max="10761" width="10.88671875" style="32" customWidth="1"/>
    <col min="10762" max="10762" width="8.33203125" style="32" customWidth="1"/>
    <col min="10763" max="10763" width="8.5546875" style="32" customWidth="1"/>
    <col min="10764" max="10764" width="7.109375" style="32" customWidth="1"/>
    <col min="10765" max="10765" width="5.6640625" style="32" customWidth="1"/>
    <col min="10766" max="10766" width="6.44140625" style="32" customWidth="1"/>
    <col min="10767" max="10767" width="7.109375" style="32" customWidth="1"/>
    <col min="10768" max="10768" width="8.6640625" style="32" customWidth="1"/>
    <col min="10769" max="10769" width="9.33203125" style="32" customWidth="1"/>
    <col min="10770" max="10770" width="10.5546875" style="32" customWidth="1"/>
    <col min="10771" max="10771" width="8" style="32" customWidth="1"/>
    <col min="10772" max="10772" width="7.44140625" style="32" customWidth="1"/>
    <col min="10773" max="11008" width="9.109375" style="32"/>
    <col min="11009" max="11009" width="20.44140625" style="32" customWidth="1"/>
    <col min="11010" max="11010" width="22.5546875" style="32" customWidth="1"/>
    <col min="11011" max="11011" width="12.88671875" style="32" customWidth="1"/>
    <col min="11012" max="11012" width="11" style="32" customWidth="1"/>
    <col min="11013" max="11013" width="12.5546875" style="32" customWidth="1"/>
    <col min="11014" max="11014" width="14.33203125" style="32" customWidth="1"/>
    <col min="11015" max="11015" width="13.109375" style="32" customWidth="1"/>
    <col min="11016" max="11016" width="14.6640625" style="32" customWidth="1"/>
    <col min="11017" max="11017" width="10.88671875" style="32" customWidth="1"/>
    <col min="11018" max="11018" width="8.33203125" style="32" customWidth="1"/>
    <col min="11019" max="11019" width="8.5546875" style="32" customWidth="1"/>
    <col min="11020" max="11020" width="7.109375" style="32" customWidth="1"/>
    <col min="11021" max="11021" width="5.6640625" style="32" customWidth="1"/>
    <col min="11022" max="11022" width="6.44140625" style="32" customWidth="1"/>
    <col min="11023" max="11023" width="7.109375" style="32" customWidth="1"/>
    <col min="11024" max="11024" width="8.6640625" style="32" customWidth="1"/>
    <col min="11025" max="11025" width="9.33203125" style="32" customWidth="1"/>
    <col min="11026" max="11026" width="10.5546875" style="32" customWidth="1"/>
    <col min="11027" max="11027" width="8" style="32" customWidth="1"/>
    <col min="11028" max="11028" width="7.44140625" style="32" customWidth="1"/>
    <col min="11029" max="11264" width="9.109375" style="32"/>
    <col min="11265" max="11265" width="20.44140625" style="32" customWidth="1"/>
    <col min="11266" max="11266" width="22.5546875" style="32" customWidth="1"/>
    <col min="11267" max="11267" width="12.88671875" style="32" customWidth="1"/>
    <col min="11268" max="11268" width="11" style="32" customWidth="1"/>
    <col min="11269" max="11269" width="12.5546875" style="32" customWidth="1"/>
    <col min="11270" max="11270" width="14.33203125" style="32" customWidth="1"/>
    <col min="11271" max="11271" width="13.109375" style="32" customWidth="1"/>
    <col min="11272" max="11272" width="14.6640625" style="32" customWidth="1"/>
    <col min="11273" max="11273" width="10.88671875" style="32" customWidth="1"/>
    <col min="11274" max="11274" width="8.33203125" style="32" customWidth="1"/>
    <col min="11275" max="11275" width="8.5546875" style="32" customWidth="1"/>
    <col min="11276" max="11276" width="7.109375" style="32" customWidth="1"/>
    <col min="11277" max="11277" width="5.6640625" style="32" customWidth="1"/>
    <col min="11278" max="11278" width="6.44140625" style="32" customWidth="1"/>
    <col min="11279" max="11279" width="7.109375" style="32" customWidth="1"/>
    <col min="11280" max="11280" width="8.6640625" style="32" customWidth="1"/>
    <col min="11281" max="11281" width="9.33203125" style="32" customWidth="1"/>
    <col min="11282" max="11282" width="10.5546875" style="32" customWidth="1"/>
    <col min="11283" max="11283" width="8" style="32" customWidth="1"/>
    <col min="11284" max="11284" width="7.44140625" style="32" customWidth="1"/>
    <col min="11285" max="11520" width="9.109375" style="32"/>
    <col min="11521" max="11521" width="20.44140625" style="32" customWidth="1"/>
    <col min="11522" max="11522" width="22.5546875" style="32" customWidth="1"/>
    <col min="11523" max="11523" width="12.88671875" style="32" customWidth="1"/>
    <col min="11524" max="11524" width="11" style="32" customWidth="1"/>
    <col min="11525" max="11525" width="12.5546875" style="32" customWidth="1"/>
    <col min="11526" max="11526" width="14.33203125" style="32" customWidth="1"/>
    <col min="11527" max="11527" width="13.109375" style="32" customWidth="1"/>
    <col min="11528" max="11528" width="14.6640625" style="32" customWidth="1"/>
    <col min="11529" max="11529" width="10.88671875" style="32" customWidth="1"/>
    <col min="11530" max="11530" width="8.33203125" style="32" customWidth="1"/>
    <col min="11531" max="11531" width="8.5546875" style="32" customWidth="1"/>
    <col min="11532" max="11532" width="7.109375" style="32" customWidth="1"/>
    <col min="11533" max="11533" width="5.6640625" style="32" customWidth="1"/>
    <col min="11534" max="11534" width="6.44140625" style="32" customWidth="1"/>
    <col min="11535" max="11535" width="7.109375" style="32" customWidth="1"/>
    <col min="11536" max="11536" width="8.6640625" style="32" customWidth="1"/>
    <col min="11537" max="11537" width="9.33203125" style="32" customWidth="1"/>
    <col min="11538" max="11538" width="10.5546875" style="32" customWidth="1"/>
    <col min="11539" max="11539" width="8" style="32" customWidth="1"/>
    <col min="11540" max="11540" width="7.44140625" style="32" customWidth="1"/>
    <col min="11541" max="11776" width="9.109375" style="32"/>
    <col min="11777" max="11777" width="20.44140625" style="32" customWidth="1"/>
    <col min="11778" max="11778" width="22.5546875" style="32" customWidth="1"/>
    <col min="11779" max="11779" width="12.88671875" style="32" customWidth="1"/>
    <col min="11780" max="11780" width="11" style="32" customWidth="1"/>
    <col min="11781" max="11781" width="12.5546875" style="32" customWidth="1"/>
    <col min="11782" max="11782" width="14.33203125" style="32" customWidth="1"/>
    <col min="11783" max="11783" width="13.109375" style="32" customWidth="1"/>
    <col min="11784" max="11784" width="14.6640625" style="32" customWidth="1"/>
    <col min="11785" max="11785" width="10.88671875" style="32" customWidth="1"/>
    <col min="11786" max="11786" width="8.33203125" style="32" customWidth="1"/>
    <col min="11787" max="11787" width="8.5546875" style="32" customWidth="1"/>
    <col min="11788" max="11788" width="7.109375" style="32" customWidth="1"/>
    <col min="11789" max="11789" width="5.6640625" style="32" customWidth="1"/>
    <col min="11790" max="11790" width="6.44140625" style="32" customWidth="1"/>
    <col min="11791" max="11791" width="7.109375" style="32" customWidth="1"/>
    <col min="11792" max="11792" width="8.6640625" style="32" customWidth="1"/>
    <col min="11793" max="11793" width="9.33203125" style="32" customWidth="1"/>
    <col min="11794" max="11794" width="10.5546875" style="32" customWidth="1"/>
    <col min="11795" max="11795" width="8" style="32" customWidth="1"/>
    <col min="11796" max="11796" width="7.44140625" style="32" customWidth="1"/>
    <col min="11797" max="12032" width="9.109375" style="32"/>
    <col min="12033" max="12033" width="20.44140625" style="32" customWidth="1"/>
    <col min="12034" max="12034" width="22.5546875" style="32" customWidth="1"/>
    <col min="12035" max="12035" width="12.88671875" style="32" customWidth="1"/>
    <col min="12036" max="12036" width="11" style="32" customWidth="1"/>
    <col min="12037" max="12037" width="12.5546875" style="32" customWidth="1"/>
    <col min="12038" max="12038" width="14.33203125" style="32" customWidth="1"/>
    <col min="12039" max="12039" width="13.109375" style="32" customWidth="1"/>
    <col min="12040" max="12040" width="14.6640625" style="32" customWidth="1"/>
    <col min="12041" max="12041" width="10.88671875" style="32" customWidth="1"/>
    <col min="12042" max="12042" width="8.33203125" style="32" customWidth="1"/>
    <col min="12043" max="12043" width="8.5546875" style="32" customWidth="1"/>
    <col min="12044" max="12044" width="7.109375" style="32" customWidth="1"/>
    <col min="12045" max="12045" width="5.6640625" style="32" customWidth="1"/>
    <col min="12046" max="12046" width="6.44140625" style="32" customWidth="1"/>
    <col min="12047" max="12047" width="7.109375" style="32" customWidth="1"/>
    <col min="12048" max="12048" width="8.6640625" style="32" customWidth="1"/>
    <col min="12049" max="12049" width="9.33203125" style="32" customWidth="1"/>
    <col min="12050" max="12050" width="10.5546875" style="32" customWidth="1"/>
    <col min="12051" max="12051" width="8" style="32" customWidth="1"/>
    <col min="12052" max="12052" width="7.44140625" style="32" customWidth="1"/>
    <col min="12053" max="12288" width="9.109375" style="32"/>
    <col min="12289" max="12289" width="20.44140625" style="32" customWidth="1"/>
    <col min="12290" max="12290" width="22.5546875" style="32" customWidth="1"/>
    <col min="12291" max="12291" width="12.88671875" style="32" customWidth="1"/>
    <col min="12292" max="12292" width="11" style="32" customWidth="1"/>
    <col min="12293" max="12293" width="12.5546875" style="32" customWidth="1"/>
    <col min="12294" max="12294" width="14.33203125" style="32" customWidth="1"/>
    <col min="12295" max="12295" width="13.109375" style="32" customWidth="1"/>
    <col min="12296" max="12296" width="14.6640625" style="32" customWidth="1"/>
    <col min="12297" max="12297" width="10.88671875" style="32" customWidth="1"/>
    <col min="12298" max="12298" width="8.33203125" style="32" customWidth="1"/>
    <col min="12299" max="12299" width="8.5546875" style="32" customWidth="1"/>
    <col min="12300" max="12300" width="7.109375" style="32" customWidth="1"/>
    <col min="12301" max="12301" width="5.6640625" style="32" customWidth="1"/>
    <col min="12302" max="12302" width="6.44140625" style="32" customWidth="1"/>
    <col min="12303" max="12303" width="7.109375" style="32" customWidth="1"/>
    <col min="12304" max="12304" width="8.6640625" style="32" customWidth="1"/>
    <col min="12305" max="12305" width="9.33203125" style="32" customWidth="1"/>
    <col min="12306" max="12306" width="10.5546875" style="32" customWidth="1"/>
    <col min="12307" max="12307" width="8" style="32" customWidth="1"/>
    <col min="12308" max="12308" width="7.44140625" style="32" customWidth="1"/>
    <col min="12309" max="12544" width="9.109375" style="32"/>
    <col min="12545" max="12545" width="20.44140625" style="32" customWidth="1"/>
    <col min="12546" max="12546" width="22.5546875" style="32" customWidth="1"/>
    <col min="12547" max="12547" width="12.88671875" style="32" customWidth="1"/>
    <col min="12548" max="12548" width="11" style="32" customWidth="1"/>
    <col min="12549" max="12549" width="12.5546875" style="32" customWidth="1"/>
    <col min="12550" max="12550" width="14.33203125" style="32" customWidth="1"/>
    <col min="12551" max="12551" width="13.109375" style="32" customWidth="1"/>
    <col min="12552" max="12552" width="14.6640625" style="32" customWidth="1"/>
    <col min="12553" max="12553" width="10.88671875" style="32" customWidth="1"/>
    <col min="12554" max="12554" width="8.33203125" style="32" customWidth="1"/>
    <col min="12555" max="12555" width="8.5546875" style="32" customWidth="1"/>
    <col min="12556" max="12556" width="7.109375" style="32" customWidth="1"/>
    <col min="12557" max="12557" width="5.6640625" style="32" customWidth="1"/>
    <col min="12558" max="12558" width="6.44140625" style="32" customWidth="1"/>
    <col min="12559" max="12559" width="7.109375" style="32" customWidth="1"/>
    <col min="12560" max="12560" width="8.6640625" style="32" customWidth="1"/>
    <col min="12561" max="12561" width="9.33203125" style="32" customWidth="1"/>
    <col min="12562" max="12562" width="10.5546875" style="32" customWidth="1"/>
    <col min="12563" max="12563" width="8" style="32" customWidth="1"/>
    <col min="12564" max="12564" width="7.44140625" style="32" customWidth="1"/>
    <col min="12565" max="12800" width="9.109375" style="32"/>
    <col min="12801" max="12801" width="20.44140625" style="32" customWidth="1"/>
    <col min="12802" max="12802" width="22.5546875" style="32" customWidth="1"/>
    <col min="12803" max="12803" width="12.88671875" style="32" customWidth="1"/>
    <col min="12804" max="12804" width="11" style="32" customWidth="1"/>
    <col min="12805" max="12805" width="12.5546875" style="32" customWidth="1"/>
    <col min="12806" max="12806" width="14.33203125" style="32" customWidth="1"/>
    <col min="12807" max="12807" width="13.109375" style="32" customWidth="1"/>
    <col min="12808" max="12808" width="14.6640625" style="32" customWidth="1"/>
    <col min="12809" max="12809" width="10.88671875" style="32" customWidth="1"/>
    <col min="12810" max="12810" width="8.33203125" style="32" customWidth="1"/>
    <col min="12811" max="12811" width="8.5546875" style="32" customWidth="1"/>
    <col min="12812" max="12812" width="7.109375" style="32" customWidth="1"/>
    <col min="12813" max="12813" width="5.6640625" style="32" customWidth="1"/>
    <col min="12814" max="12814" width="6.44140625" style="32" customWidth="1"/>
    <col min="12815" max="12815" width="7.109375" style="32" customWidth="1"/>
    <col min="12816" max="12816" width="8.6640625" style="32" customWidth="1"/>
    <col min="12817" max="12817" width="9.33203125" style="32" customWidth="1"/>
    <col min="12818" max="12818" width="10.5546875" style="32" customWidth="1"/>
    <col min="12819" max="12819" width="8" style="32" customWidth="1"/>
    <col min="12820" max="12820" width="7.44140625" style="32" customWidth="1"/>
    <col min="12821" max="13056" width="9.109375" style="32"/>
    <col min="13057" max="13057" width="20.44140625" style="32" customWidth="1"/>
    <col min="13058" max="13058" width="22.5546875" style="32" customWidth="1"/>
    <col min="13059" max="13059" width="12.88671875" style="32" customWidth="1"/>
    <col min="13060" max="13060" width="11" style="32" customWidth="1"/>
    <col min="13061" max="13061" width="12.5546875" style="32" customWidth="1"/>
    <col min="13062" max="13062" width="14.33203125" style="32" customWidth="1"/>
    <col min="13063" max="13063" width="13.109375" style="32" customWidth="1"/>
    <col min="13064" max="13064" width="14.6640625" style="32" customWidth="1"/>
    <col min="13065" max="13065" width="10.88671875" style="32" customWidth="1"/>
    <col min="13066" max="13066" width="8.33203125" style="32" customWidth="1"/>
    <col min="13067" max="13067" width="8.5546875" style="32" customWidth="1"/>
    <col min="13068" max="13068" width="7.109375" style="32" customWidth="1"/>
    <col min="13069" max="13069" width="5.6640625" style="32" customWidth="1"/>
    <col min="13070" max="13070" width="6.44140625" style="32" customWidth="1"/>
    <col min="13071" max="13071" width="7.109375" style="32" customWidth="1"/>
    <col min="13072" max="13072" width="8.6640625" style="32" customWidth="1"/>
    <col min="13073" max="13073" width="9.33203125" style="32" customWidth="1"/>
    <col min="13074" max="13074" width="10.5546875" style="32" customWidth="1"/>
    <col min="13075" max="13075" width="8" style="32" customWidth="1"/>
    <col min="13076" max="13076" width="7.44140625" style="32" customWidth="1"/>
    <col min="13077" max="13312" width="9.109375" style="32"/>
    <col min="13313" max="13313" width="20.44140625" style="32" customWidth="1"/>
    <col min="13314" max="13314" width="22.5546875" style="32" customWidth="1"/>
    <col min="13315" max="13315" width="12.88671875" style="32" customWidth="1"/>
    <col min="13316" max="13316" width="11" style="32" customWidth="1"/>
    <col min="13317" max="13317" width="12.5546875" style="32" customWidth="1"/>
    <col min="13318" max="13318" width="14.33203125" style="32" customWidth="1"/>
    <col min="13319" max="13319" width="13.109375" style="32" customWidth="1"/>
    <col min="13320" max="13320" width="14.6640625" style="32" customWidth="1"/>
    <col min="13321" max="13321" width="10.88671875" style="32" customWidth="1"/>
    <col min="13322" max="13322" width="8.33203125" style="32" customWidth="1"/>
    <col min="13323" max="13323" width="8.5546875" style="32" customWidth="1"/>
    <col min="13324" max="13324" width="7.109375" style="32" customWidth="1"/>
    <col min="13325" max="13325" width="5.6640625" style="32" customWidth="1"/>
    <col min="13326" max="13326" width="6.44140625" style="32" customWidth="1"/>
    <col min="13327" max="13327" width="7.109375" style="32" customWidth="1"/>
    <col min="13328" max="13328" width="8.6640625" style="32" customWidth="1"/>
    <col min="13329" max="13329" width="9.33203125" style="32" customWidth="1"/>
    <col min="13330" max="13330" width="10.5546875" style="32" customWidth="1"/>
    <col min="13331" max="13331" width="8" style="32" customWidth="1"/>
    <col min="13332" max="13332" width="7.44140625" style="32" customWidth="1"/>
    <col min="13333" max="13568" width="9.109375" style="32"/>
    <col min="13569" max="13569" width="20.44140625" style="32" customWidth="1"/>
    <col min="13570" max="13570" width="22.5546875" style="32" customWidth="1"/>
    <col min="13571" max="13571" width="12.88671875" style="32" customWidth="1"/>
    <col min="13572" max="13572" width="11" style="32" customWidth="1"/>
    <col min="13573" max="13573" width="12.5546875" style="32" customWidth="1"/>
    <col min="13574" max="13574" width="14.33203125" style="32" customWidth="1"/>
    <col min="13575" max="13575" width="13.109375" style="32" customWidth="1"/>
    <col min="13576" max="13576" width="14.6640625" style="32" customWidth="1"/>
    <col min="13577" max="13577" width="10.88671875" style="32" customWidth="1"/>
    <col min="13578" max="13578" width="8.33203125" style="32" customWidth="1"/>
    <col min="13579" max="13579" width="8.5546875" style="32" customWidth="1"/>
    <col min="13580" max="13580" width="7.109375" style="32" customWidth="1"/>
    <col min="13581" max="13581" width="5.6640625" style="32" customWidth="1"/>
    <col min="13582" max="13582" width="6.44140625" style="32" customWidth="1"/>
    <col min="13583" max="13583" width="7.109375" style="32" customWidth="1"/>
    <col min="13584" max="13584" width="8.6640625" style="32" customWidth="1"/>
    <col min="13585" max="13585" width="9.33203125" style="32" customWidth="1"/>
    <col min="13586" max="13586" width="10.5546875" style="32" customWidth="1"/>
    <col min="13587" max="13587" width="8" style="32" customWidth="1"/>
    <col min="13588" max="13588" width="7.44140625" style="32" customWidth="1"/>
    <col min="13589" max="13824" width="9.109375" style="32"/>
    <col min="13825" max="13825" width="20.44140625" style="32" customWidth="1"/>
    <col min="13826" max="13826" width="22.5546875" style="32" customWidth="1"/>
    <col min="13827" max="13827" width="12.88671875" style="32" customWidth="1"/>
    <col min="13828" max="13828" width="11" style="32" customWidth="1"/>
    <col min="13829" max="13829" width="12.5546875" style="32" customWidth="1"/>
    <col min="13830" max="13830" width="14.33203125" style="32" customWidth="1"/>
    <col min="13831" max="13831" width="13.109375" style="32" customWidth="1"/>
    <col min="13832" max="13832" width="14.6640625" style="32" customWidth="1"/>
    <col min="13833" max="13833" width="10.88671875" style="32" customWidth="1"/>
    <col min="13834" max="13834" width="8.33203125" style="32" customWidth="1"/>
    <col min="13835" max="13835" width="8.5546875" style="32" customWidth="1"/>
    <col min="13836" max="13836" width="7.109375" style="32" customWidth="1"/>
    <col min="13837" max="13837" width="5.6640625" style="32" customWidth="1"/>
    <col min="13838" max="13838" width="6.44140625" style="32" customWidth="1"/>
    <col min="13839" max="13839" width="7.109375" style="32" customWidth="1"/>
    <col min="13840" max="13840" width="8.6640625" style="32" customWidth="1"/>
    <col min="13841" max="13841" width="9.33203125" style="32" customWidth="1"/>
    <col min="13842" max="13842" width="10.5546875" style="32" customWidth="1"/>
    <col min="13843" max="13843" width="8" style="32" customWidth="1"/>
    <col min="13844" max="13844" width="7.44140625" style="32" customWidth="1"/>
    <col min="13845" max="14080" width="9.109375" style="32"/>
    <col min="14081" max="14081" width="20.44140625" style="32" customWidth="1"/>
    <col min="14082" max="14082" width="22.5546875" style="32" customWidth="1"/>
    <col min="14083" max="14083" width="12.88671875" style="32" customWidth="1"/>
    <col min="14084" max="14084" width="11" style="32" customWidth="1"/>
    <col min="14085" max="14085" width="12.5546875" style="32" customWidth="1"/>
    <col min="14086" max="14086" width="14.33203125" style="32" customWidth="1"/>
    <col min="14087" max="14087" width="13.109375" style="32" customWidth="1"/>
    <col min="14088" max="14088" width="14.6640625" style="32" customWidth="1"/>
    <col min="14089" max="14089" width="10.88671875" style="32" customWidth="1"/>
    <col min="14090" max="14090" width="8.33203125" style="32" customWidth="1"/>
    <col min="14091" max="14091" width="8.5546875" style="32" customWidth="1"/>
    <col min="14092" max="14092" width="7.109375" style="32" customWidth="1"/>
    <col min="14093" max="14093" width="5.6640625" style="32" customWidth="1"/>
    <col min="14094" max="14094" width="6.44140625" style="32" customWidth="1"/>
    <col min="14095" max="14095" width="7.109375" style="32" customWidth="1"/>
    <col min="14096" max="14096" width="8.6640625" style="32" customWidth="1"/>
    <col min="14097" max="14097" width="9.33203125" style="32" customWidth="1"/>
    <col min="14098" max="14098" width="10.5546875" style="32" customWidth="1"/>
    <col min="14099" max="14099" width="8" style="32" customWidth="1"/>
    <col min="14100" max="14100" width="7.44140625" style="32" customWidth="1"/>
    <col min="14101" max="14336" width="9.109375" style="32"/>
    <col min="14337" max="14337" width="20.44140625" style="32" customWidth="1"/>
    <col min="14338" max="14338" width="22.5546875" style="32" customWidth="1"/>
    <col min="14339" max="14339" width="12.88671875" style="32" customWidth="1"/>
    <col min="14340" max="14340" width="11" style="32" customWidth="1"/>
    <col min="14341" max="14341" width="12.5546875" style="32" customWidth="1"/>
    <col min="14342" max="14342" width="14.33203125" style="32" customWidth="1"/>
    <col min="14343" max="14343" width="13.109375" style="32" customWidth="1"/>
    <col min="14344" max="14344" width="14.6640625" style="32" customWidth="1"/>
    <col min="14345" max="14345" width="10.88671875" style="32" customWidth="1"/>
    <col min="14346" max="14346" width="8.33203125" style="32" customWidth="1"/>
    <col min="14347" max="14347" width="8.5546875" style="32" customWidth="1"/>
    <col min="14348" max="14348" width="7.109375" style="32" customWidth="1"/>
    <col min="14349" max="14349" width="5.6640625" style="32" customWidth="1"/>
    <col min="14350" max="14350" width="6.44140625" style="32" customWidth="1"/>
    <col min="14351" max="14351" width="7.109375" style="32" customWidth="1"/>
    <col min="14352" max="14352" width="8.6640625" style="32" customWidth="1"/>
    <col min="14353" max="14353" width="9.33203125" style="32" customWidth="1"/>
    <col min="14354" max="14354" width="10.5546875" style="32" customWidth="1"/>
    <col min="14355" max="14355" width="8" style="32" customWidth="1"/>
    <col min="14356" max="14356" width="7.44140625" style="32" customWidth="1"/>
    <col min="14357" max="14592" width="9.109375" style="32"/>
    <col min="14593" max="14593" width="20.44140625" style="32" customWidth="1"/>
    <col min="14594" max="14594" width="22.5546875" style="32" customWidth="1"/>
    <col min="14595" max="14595" width="12.88671875" style="32" customWidth="1"/>
    <col min="14596" max="14596" width="11" style="32" customWidth="1"/>
    <col min="14597" max="14597" width="12.5546875" style="32" customWidth="1"/>
    <col min="14598" max="14598" width="14.33203125" style="32" customWidth="1"/>
    <col min="14599" max="14599" width="13.109375" style="32" customWidth="1"/>
    <col min="14600" max="14600" width="14.6640625" style="32" customWidth="1"/>
    <col min="14601" max="14601" width="10.88671875" style="32" customWidth="1"/>
    <col min="14602" max="14602" width="8.33203125" style="32" customWidth="1"/>
    <col min="14603" max="14603" width="8.5546875" style="32" customWidth="1"/>
    <col min="14604" max="14604" width="7.109375" style="32" customWidth="1"/>
    <col min="14605" max="14605" width="5.6640625" style="32" customWidth="1"/>
    <col min="14606" max="14606" width="6.44140625" style="32" customWidth="1"/>
    <col min="14607" max="14607" width="7.109375" style="32" customWidth="1"/>
    <col min="14608" max="14608" width="8.6640625" style="32" customWidth="1"/>
    <col min="14609" max="14609" width="9.33203125" style="32" customWidth="1"/>
    <col min="14610" max="14610" width="10.5546875" style="32" customWidth="1"/>
    <col min="14611" max="14611" width="8" style="32" customWidth="1"/>
    <col min="14612" max="14612" width="7.44140625" style="32" customWidth="1"/>
    <col min="14613" max="14848" width="9.109375" style="32"/>
    <col min="14849" max="14849" width="20.44140625" style="32" customWidth="1"/>
    <col min="14850" max="14850" width="22.5546875" style="32" customWidth="1"/>
    <col min="14851" max="14851" width="12.88671875" style="32" customWidth="1"/>
    <col min="14852" max="14852" width="11" style="32" customWidth="1"/>
    <col min="14853" max="14853" width="12.5546875" style="32" customWidth="1"/>
    <col min="14854" max="14854" width="14.33203125" style="32" customWidth="1"/>
    <col min="14855" max="14855" width="13.109375" style="32" customWidth="1"/>
    <col min="14856" max="14856" width="14.6640625" style="32" customWidth="1"/>
    <col min="14857" max="14857" width="10.88671875" style="32" customWidth="1"/>
    <col min="14858" max="14858" width="8.33203125" style="32" customWidth="1"/>
    <col min="14859" max="14859" width="8.5546875" style="32" customWidth="1"/>
    <col min="14860" max="14860" width="7.109375" style="32" customWidth="1"/>
    <col min="14861" max="14861" width="5.6640625" style="32" customWidth="1"/>
    <col min="14862" max="14862" width="6.44140625" style="32" customWidth="1"/>
    <col min="14863" max="14863" width="7.109375" style="32" customWidth="1"/>
    <col min="14864" max="14864" width="8.6640625" style="32" customWidth="1"/>
    <col min="14865" max="14865" width="9.33203125" style="32" customWidth="1"/>
    <col min="14866" max="14866" width="10.5546875" style="32" customWidth="1"/>
    <col min="14867" max="14867" width="8" style="32" customWidth="1"/>
    <col min="14868" max="14868" width="7.44140625" style="32" customWidth="1"/>
    <col min="14869" max="15104" width="9.109375" style="32"/>
    <col min="15105" max="15105" width="20.44140625" style="32" customWidth="1"/>
    <col min="15106" max="15106" width="22.5546875" style="32" customWidth="1"/>
    <col min="15107" max="15107" width="12.88671875" style="32" customWidth="1"/>
    <col min="15108" max="15108" width="11" style="32" customWidth="1"/>
    <col min="15109" max="15109" width="12.5546875" style="32" customWidth="1"/>
    <col min="15110" max="15110" width="14.33203125" style="32" customWidth="1"/>
    <col min="15111" max="15111" width="13.109375" style="32" customWidth="1"/>
    <col min="15112" max="15112" width="14.6640625" style="32" customWidth="1"/>
    <col min="15113" max="15113" width="10.88671875" style="32" customWidth="1"/>
    <col min="15114" max="15114" width="8.33203125" style="32" customWidth="1"/>
    <col min="15115" max="15115" width="8.5546875" style="32" customWidth="1"/>
    <col min="15116" max="15116" width="7.109375" style="32" customWidth="1"/>
    <col min="15117" max="15117" width="5.6640625" style="32" customWidth="1"/>
    <col min="15118" max="15118" width="6.44140625" style="32" customWidth="1"/>
    <col min="15119" max="15119" width="7.109375" style="32" customWidth="1"/>
    <col min="15120" max="15120" width="8.6640625" style="32" customWidth="1"/>
    <col min="15121" max="15121" width="9.33203125" style="32" customWidth="1"/>
    <col min="15122" max="15122" width="10.5546875" style="32" customWidth="1"/>
    <col min="15123" max="15123" width="8" style="32" customWidth="1"/>
    <col min="15124" max="15124" width="7.44140625" style="32" customWidth="1"/>
    <col min="15125" max="15360" width="9.109375" style="32"/>
    <col min="15361" max="15361" width="20.44140625" style="32" customWidth="1"/>
    <col min="15362" max="15362" width="22.5546875" style="32" customWidth="1"/>
    <col min="15363" max="15363" width="12.88671875" style="32" customWidth="1"/>
    <col min="15364" max="15364" width="11" style="32" customWidth="1"/>
    <col min="15365" max="15365" width="12.5546875" style="32" customWidth="1"/>
    <col min="15366" max="15366" width="14.33203125" style="32" customWidth="1"/>
    <col min="15367" max="15367" width="13.109375" style="32" customWidth="1"/>
    <col min="15368" max="15368" width="14.6640625" style="32" customWidth="1"/>
    <col min="15369" max="15369" width="10.88671875" style="32" customWidth="1"/>
    <col min="15370" max="15370" width="8.33203125" style="32" customWidth="1"/>
    <col min="15371" max="15371" width="8.5546875" style="32" customWidth="1"/>
    <col min="15372" max="15372" width="7.109375" style="32" customWidth="1"/>
    <col min="15373" max="15373" width="5.6640625" style="32" customWidth="1"/>
    <col min="15374" max="15374" width="6.44140625" style="32" customWidth="1"/>
    <col min="15375" max="15375" width="7.109375" style="32" customWidth="1"/>
    <col min="15376" max="15376" width="8.6640625" style="32" customWidth="1"/>
    <col min="15377" max="15377" width="9.33203125" style="32" customWidth="1"/>
    <col min="15378" max="15378" width="10.5546875" style="32" customWidth="1"/>
    <col min="15379" max="15379" width="8" style="32" customWidth="1"/>
    <col min="15380" max="15380" width="7.44140625" style="32" customWidth="1"/>
    <col min="15381" max="15616" width="9.109375" style="32"/>
    <col min="15617" max="15617" width="20.44140625" style="32" customWidth="1"/>
    <col min="15618" max="15618" width="22.5546875" style="32" customWidth="1"/>
    <col min="15619" max="15619" width="12.88671875" style="32" customWidth="1"/>
    <col min="15620" max="15620" width="11" style="32" customWidth="1"/>
    <col min="15621" max="15621" width="12.5546875" style="32" customWidth="1"/>
    <col min="15622" max="15622" width="14.33203125" style="32" customWidth="1"/>
    <col min="15623" max="15623" width="13.109375" style="32" customWidth="1"/>
    <col min="15624" max="15624" width="14.6640625" style="32" customWidth="1"/>
    <col min="15625" max="15625" width="10.88671875" style="32" customWidth="1"/>
    <col min="15626" max="15626" width="8.33203125" style="32" customWidth="1"/>
    <col min="15627" max="15627" width="8.5546875" style="32" customWidth="1"/>
    <col min="15628" max="15628" width="7.109375" style="32" customWidth="1"/>
    <col min="15629" max="15629" width="5.6640625" style="32" customWidth="1"/>
    <col min="15630" max="15630" width="6.44140625" style="32" customWidth="1"/>
    <col min="15631" max="15631" width="7.109375" style="32" customWidth="1"/>
    <col min="15632" max="15632" width="8.6640625" style="32" customWidth="1"/>
    <col min="15633" max="15633" width="9.33203125" style="32" customWidth="1"/>
    <col min="15634" max="15634" width="10.5546875" style="32" customWidth="1"/>
    <col min="15635" max="15635" width="8" style="32" customWidth="1"/>
    <col min="15636" max="15636" width="7.44140625" style="32" customWidth="1"/>
    <col min="15637" max="15872" width="9.109375" style="32"/>
    <col min="15873" max="15873" width="20.44140625" style="32" customWidth="1"/>
    <col min="15874" max="15874" width="22.5546875" style="32" customWidth="1"/>
    <col min="15875" max="15875" width="12.88671875" style="32" customWidth="1"/>
    <col min="15876" max="15876" width="11" style="32" customWidth="1"/>
    <col min="15877" max="15877" width="12.5546875" style="32" customWidth="1"/>
    <col min="15878" max="15878" width="14.33203125" style="32" customWidth="1"/>
    <col min="15879" max="15879" width="13.109375" style="32" customWidth="1"/>
    <col min="15880" max="15880" width="14.6640625" style="32" customWidth="1"/>
    <col min="15881" max="15881" width="10.88671875" style="32" customWidth="1"/>
    <col min="15882" max="15882" width="8.33203125" style="32" customWidth="1"/>
    <col min="15883" max="15883" width="8.5546875" style="32" customWidth="1"/>
    <col min="15884" max="15884" width="7.109375" style="32" customWidth="1"/>
    <col min="15885" max="15885" width="5.6640625" style="32" customWidth="1"/>
    <col min="15886" max="15886" width="6.44140625" style="32" customWidth="1"/>
    <col min="15887" max="15887" width="7.109375" style="32" customWidth="1"/>
    <col min="15888" max="15888" width="8.6640625" style="32" customWidth="1"/>
    <col min="15889" max="15889" width="9.33203125" style="32" customWidth="1"/>
    <col min="15890" max="15890" width="10.5546875" style="32" customWidth="1"/>
    <col min="15891" max="15891" width="8" style="32" customWidth="1"/>
    <col min="15892" max="15892" width="7.44140625" style="32" customWidth="1"/>
    <col min="15893" max="16128" width="9.109375" style="32"/>
    <col min="16129" max="16129" width="20.44140625" style="32" customWidth="1"/>
    <col min="16130" max="16130" width="22.5546875" style="32" customWidth="1"/>
    <col min="16131" max="16131" width="12.88671875" style="32" customWidth="1"/>
    <col min="16132" max="16132" width="11" style="32" customWidth="1"/>
    <col min="16133" max="16133" width="12.5546875" style="32" customWidth="1"/>
    <col min="16134" max="16134" width="14.33203125" style="32" customWidth="1"/>
    <col min="16135" max="16135" width="13.109375" style="32" customWidth="1"/>
    <col min="16136" max="16136" width="14.6640625" style="32" customWidth="1"/>
    <col min="16137" max="16137" width="10.88671875" style="32" customWidth="1"/>
    <col min="16138" max="16138" width="8.33203125" style="32" customWidth="1"/>
    <col min="16139" max="16139" width="8.5546875" style="32" customWidth="1"/>
    <col min="16140" max="16140" width="7.109375" style="32" customWidth="1"/>
    <col min="16141" max="16141" width="5.6640625" style="32" customWidth="1"/>
    <col min="16142" max="16142" width="6.44140625" style="32" customWidth="1"/>
    <col min="16143" max="16143" width="7.109375" style="32" customWidth="1"/>
    <col min="16144" max="16144" width="8.6640625" style="32" customWidth="1"/>
    <col min="16145" max="16145" width="9.33203125" style="32" customWidth="1"/>
    <col min="16146" max="16146" width="10.5546875" style="32" customWidth="1"/>
    <col min="16147" max="16147" width="8" style="32" customWidth="1"/>
    <col min="16148" max="16148" width="7.44140625" style="32" customWidth="1"/>
    <col min="16149" max="16384" width="9.109375" style="32"/>
  </cols>
  <sheetData>
    <row r="1" spans="1:20" x14ac:dyDescent="0.3">
      <c r="A1" t="s">
        <v>49</v>
      </c>
    </row>
    <row r="2" spans="1:20" x14ac:dyDescent="0.3">
      <c r="A2" t="s">
        <v>50</v>
      </c>
    </row>
    <row r="3" spans="1:20" x14ac:dyDescent="0.3">
      <c r="A3"/>
    </row>
    <row r="4" spans="1:20" x14ac:dyDescent="0.3">
      <c r="D4" s="32" t="s">
        <v>71</v>
      </c>
      <c r="E4" s="33" t="s">
        <v>72</v>
      </c>
      <c r="F4" s="34" t="s">
        <v>73</v>
      </c>
      <c r="H4" s="32" t="s">
        <v>74</v>
      </c>
      <c r="I4" s="35" t="s">
        <v>75</v>
      </c>
      <c r="J4" s="33" t="s">
        <v>76</v>
      </c>
      <c r="K4" s="33" t="s">
        <v>77</v>
      </c>
      <c r="L4" s="32" t="s">
        <v>76</v>
      </c>
      <c r="M4" s="32" t="s">
        <v>76</v>
      </c>
      <c r="N4" s="32" t="s">
        <v>76</v>
      </c>
    </row>
    <row r="5" spans="1:20" x14ac:dyDescent="0.3">
      <c r="A5" s="32" t="s">
        <v>51</v>
      </c>
      <c r="B5" s="32" t="s">
        <v>52</v>
      </c>
      <c r="C5" s="32" t="s">
        <v>53</v>
      </c>
      <c r="D5" s="32" t="s">
        <v>54</v>
      </c>
      <c r="E5" s="33" t="s">
        <v>55</v>
      </c>
      <c r="F5" s="34" t="s">
        <v>56</v>
      </c>
      <c r="G5" s="32" t="s">
        <v>57</v>
      </c>
      <c r="H5" s="32" t="s">
        <v>58</v>
      </c>
      <c r="I5" s="35" t="s">
        <v>59</v>
      </c>
      <c r="J5" s="33" t="s">
        <v>60</v>
      </c>
      <c r="K5" s="33" t="s">
        <v>61</v>
      </c>
      <c r="L5" s="32" t="s">
        <v>62</v>
      </c>
      <c r="M5" s="32" t="s">
        <v>63</v>
      </c>
      <c r="N5" s="32" t="s">
        <v>64</v>
      </c>
      <c r="O5" s="32" t="s">
        <v>65</v>
      </c>
      <c r="P5" s="32" t="s">
        <v>66</v>
      </c>
      <c r="Q5" s="32" t="s">
        <v>67</v>
      </c>
      <c r="R5" s="32" t="s">
        <v>68</v>
      </c>
      <c r="S5" s="32" t="s">
        <v>69</v>
      </c>
      <c r="T5" s="32" t="s">
        <v>70</v>
      </c>
    </row>
    <row r="6" spans="1:20" x14ac:dyDescent="0.3">
      <c r="A6" s="32" t="s">
        <v>78</v>
      </c>
      <c r="B6" s="36" t="s">
        <v>79</v>
      </c>
      <c r="C6" s="32">
        <v>31056997</v>
      </c>
      <c r="D6" s="32">
        <v>647500</v>
      </c>
      <c r="E6" s="33">
        <v>47.96</v>
      </c>
      <c r="F6" s="34">
        <v>0</v>
      </c>
      <c r="G6" s="37">
        <v>23.06</v>
      </c>
      <c r="H6" s="32">
        <v>163.07</v>
      </c>
      <c r="I6" s="35">
        <v>700</v>
      </c>
      <c r="J6" s="33">
        <v>36</v>
      </c>
      <c r="K6" s="33">
        <v>3.22</v>
      </c>
      <c r="L6" s="32">
        <v>12.13</v>
      </c>
      <c r="M6" s="32">
        <v>0.22</v>
      </c>
      <c r="N6" s="32">
        <v>87.65</v>
      </c>
      <c r="O6" s="32">
        <v>1</v>
      </c>
      <c r="P6" s="32">
        <v>46.6</v>
      </c>
      <c r="Q6" s="32">
        <v>20.34</v>
      </c>
      <c r="R6" s="32">
        <v>0.38</v>
      </c>
      <c r="S6" s="32">
        <v>0.24</v>
      </c>
      <c r="T6" s="32">
        <v>0.38</v>
      </c>
    </row>
    <row r="7" spans="1:20" x14ac:dyDescent="0.3">
      <c r="A7" s="32" t="s">
        <v>80</v>
      </c>
      <c r="B7" s="36" t="s">
        <v>81</v>
      </c>
      <c r="C7" s="32">
        <v>3581655</v>
      </c>
      <c r="D7" s="32">
        <v>28748</v>
      </c>
      <c r="E7" s="33">
        <v>124.59</v>
      </c>
      <c r="F7" s="34">
        <v>1.26</v>
      </c>
      <c r="G7" s="37">
        <v>-4.93</v>
      </c>
      <c r="H7" s="32">
        <v>21.52</v>
      </c>
      <c r="I7" s="35">
        <v>4500</v>
      </c>
      <c r="J7" s="33">
        <v>86.5</v>
      </c>
      <c r="K7" s="33">
        <v>71.2</v>
      </c>
      <c r="L7" s="32">
        <v>21.09</v>
      </c>
      <c r="M7" s="32">
        <v>4.42</v>
      </c>
      <c r="N7" s="32">
        <v>74.489999999999995</v>
      </c>
      <c r="O7" s="32">
        <v>3</v>
      </c>
      <c r="P7" s="32">
        <v>15.11</v>
      </c>
      <c r="Q7" s="32">
        <v>5.22</v>
      </c>
      <c r="R7" s="32">
        <v>0.23200000000000001</v>
      </c>
      <c r="S7" s="32">
        <v>0.188</v>
      </c>
      <c r="T7" s="32">
        <v>0.57899999999999996</v>
      </c>
    </row>
    <row r="8" spans="1:20" x14ac:dyDescent="0.3">
      <c r="A8" s="32" t="s">
        <v>82</v>
      </c>
      <c r="B8" s="36" t="s">
        <v>83</v>
      </c>
      <c r="C8" s="32">
        <v>32930091</v>
      </c>
      <c r="D8" s="32">
        <v>2381740</v>
      </c>
      <c r="E8" s="33">
        <v>13.83</v>
      </c>
      <c r="F8" s="34">
        <v>0.04</v>
      </c>
      <c r="G8" s="37">
        <v>-0.39</v>
      </c>
      <c r="H8" s="32">
        <v>31</v>
      </c>
      <c r="I8" s="35">
        <v>6000</v>
      </c>
      <c r="J8" s="33">
        <v>70</v>
      </c>
      <c r="K8" s="33">
        <v>78.099999999999994</v>
      </c>
      <c r="L8" s="32">
        <v>3.22</v>
      </c>
      <c r="M8" s="32">
        <v>0.25</v>
      </c>
      <c r="N8" s="32">
        <v>96.53</v>
      </c>
      <c r="O8" s="32">
        <v>1</v>
      </c>
      <c r="P8" s="32">
        <v>17.14</v>
      </c>
      <c r="Q8" s="32">
        <v>4.6100000000000003</v>
      </c>
      <c r="R8" s="32">
        <v>0.10100000000000001</v>
      </c>
      <c r="S8" s="32">
        <v>0.6</v>
      </c>
      <c r="T8" s="32">
        <v>0.29799999999999999</v>
      </c>
    </row>
    <row r="9" spans="1:20" x14ac:dyDescent="0.3">
      <c r="A9" s="32" t="s">
        <v>84</v>
      </c>
      <c r="B9" s="36" t="s">
        <v>85</v>
      </c>
      <c r="C9" s="32">
        <v>57794</v>
      </c>
      <c r="D9" s="32">
        <v>199</v>
      </c>
      <c r="E9" s="33">
        <v>290.42</v>
      </c>
      <c r="F9" s="34">
        <v>58.29</v>
      </c>
      <c r="G9" s="37">
        <v>-20.71</v>
      </c>
      <c r="H9" s="32">
        <v>9.27</v>
      </c>
      <c r="I9" s="35">
        <v>8000</v>
      </c>
      <c r="J9" s="33">
        <v>97</v>
      </c>
      <c r="K9" s="33">
        <v>259.54000000000002</v>
      </c>
      <c r="L9" s="32">
        <v>10</v>
      </c>
      <c r="M9" s="32">
        <v>15</v>
      </c>
      <c r="N9" s="32">
        <v>75</v>
      </c>
      <c r="O9" s="32">
        <v>2</v>
      </c>
      <c r="P9" s="32">
        <v>22.46</v>
      </c>
      <c r="Q9" s="32">
        <v>3.27</v>
      </c>
    </row>
    <row r="10" spans="1:20" x14ac:dyDescent="0.3">
      <c r="A10" s="32" t="s">
        <v>86</v>
      </c>
      <c r="B10" s="36" t="s">
        <v>87</v>
      </c>
      <c r="C10" s="32">
        <v>71201</v>
      </c>
      <c r="D10" s="32">
        <v>468</v>
      </c>
      <c r="E10" s="33">
        <v>152.13999999999999</v>
      </c>
      <c r="F10" s="34">
        <v>0</v>
      </c>
      <c r="G10" s="37">
        <v>6.6</v>
      </c>
      <c r="H10" s="32">
        <v>4.05</v>
      </c>
      <c r="I10" s="35">
        <v>19000</v>
      </c>
      <c r="J10" s="33">
        <v>100</v>
      </c>
      <c r="K10" s="33">
        <v>497.18</v>
      </c>
      <c r="L10" s="32">
        <v>2.2200000000000002</v>
      </c>
      <c r="M10" s="32">
        <v>0</v>
      </c>
      <c r="N10" s="32">
        <v>97.78</v>
      </c>
      <c r="O10" s="32">
        <v>3</v>
      </c>
      <c r="P10" s="32">
        <v>8.7100000000000009</v>
      </c>
      <c r="Q10" s="32">
        <v>6.25</v>
      </c>
    </row>
    <row r="11" spans="1:20" x14ac:dyDescent="0.3">
      <c r="A11" s="32" t="s">
        <v>88</v>
      </c>
      <c r="B11" s="36" t="s">
        <v>89</v>
      </c>
      <c r="C11" s="32">
        <v>12127071</v>
      </c>
      <c r="D11" s="32">
        <v>1246700</v>
      </c>
      <c r="E11" s="33">
        <v>9.73</v>
      </c>
      <c r="F11" s="34">
        <v>0.13</v>
      </c>
      <c r="G11" s="37">
        <v>0</v>
      </c>
      <c r="H11" s="32">
        <v>191.19</v>
      </c>
      <c r="I11" s="35">
        <v>1900</v>
      </c>
      <c r="J11" s="33">
        <v>42</v>
      </c>
      <c r="K11" s="33">
        <v>7.78</v>
      </c>
      <c r="L11" s="32">
        <v>2.41</v>
      </c>
      <c r="M11" s="32">
        <v>0.24</v>
      </c>
      <c r="N11" s="32">
        <v>97.35</v>
      </c>
      <c r="P11" s="32">
        <v>45.11</v>
      </c>
      <c r="Q11" s="32">
        <v>24.2</v>
      </c>
      <c r="R11" s="32">
        <v>9.6000000000000002E-2</v>
      </c>
      <c r="S11" s="32">
        <v>0.65800000000000003</v>
      </c>
      <c r="T11" s="32">
        <v>0.246</v>
      </c>
    </row>
    <row r="12" spans="1:20" x14ac:dyDescent="0.3">
      <c r="A12" s="32" t="s">
        <v>90</v>
      </c>
      <c r="B12" s="36" t="s">
        <v>91</v>
      </c>
      <c r="C12" s="32">
        <v>13477</v>
      </c>
      <c r="D12" s="32">
        <v>102</v>
      </c>
      <c r="E12" s="33">
        <v>132.13</v>
      </c>
      <c r="F12" s="34">
        <v>59.8</v>
      </c>
      <c r="G12" s="37">
        <v>10.76</v>
      </c>
      <c r="H12" s="32">
        <v>21.03</v>
      </c>
      <c r="I12" s="35">
        <v>8600</v>
      </c>
      <c r="J12" s="33">
        <v>95</v>
      </c>
      <c r="K12" s="33">
        <v>460.04</v>
      </c>
      <c r="L12" s="32">
        <v>0</v>
      </c>
      <c r="M12" s="32">
        <v>0</v>
      </c>
      <c r="N12" s="32">
        <v>100</v>
      </c>
      <c r="O12" s="32">
        <v>2</v>
      </c>
      <c r="P12" s="32">
        <v>14.17</v>
      </c>
      <c r="Q12" s="32">
        <v>5.34</v>
      </c>
      <c r="R12" s="32">
        <v>0.04</v>
      </c>
      <c r="S12" s="32">
        <v>0.18</v>
      </c>
      <c r="T12" s="32">
        <v>0.78</v>
      </c>
    </row>
    <row r="13" spans="1:20" x14ac:dyDescent="0.3">
      <c r="A13" t="s">
        <v>92</v>
      </c>
      <c r="B13" s="36" t="s">
        <v>91</v>
      </c>
      <c r="C13" s="32">
        <v>69108</v>
      </c>
      <c r="D13" s="32">
        <v>443</v>
      </c>
      <c r="E13" s="33">
        <v>156</v>
      </c>
      <c r="F13" s="34">
        <v>34.54</v>
      </c>
      <c r="G13" s="37">
        <v>-6.15</v>
      </c>
      <c r="H13" s="32">
        <v>19.46</v>
      </c>
      <c r="I13" s="35">
        <v>11000</v>
      </c>
      <c r="J13" s="33">
        <v>89</v>
      </c>
      <c r="K13" s="33">
        <v>549.86</v>
      </c>
      <c r="L13" s="32">
        <v>18.18</v>
      </c>
      <c r="M13" s="32">
        <v>4.55</v>
      </c>
      <c r="N13" s="32">
        <v>77.27</v>
      </c>
      <c r="O13" s="32">
        <v>2</v>
      </c>
      <c r="P13" s="32">
        <v>16.93</v>
      </c>
      <c r="Q13" s="32">
        <v>5.37</v>
      </c>
      <c r="R13" s="32">
        <v>3.7999999999999999E-2</v>
      </c>
      <c r="S13" s="32">
        <v>0.22</v>
      </c>
      <c r="T13" s="32">
        <v>0.74299999999999999</v>
      </c>
    </row>
    <row r="14" spans="1:20" x14ac:dyDescent="0.3">
      <c r="A14" s="32" t="s">
        <v>93</v>
      </c>
      <c r="B14" s="36" t="s">
        <v>91</v>
      </c>
      <c r="C14" s="32">
        <v>39921833</v>
      </c>
      <c r="D14" s="32">
        <v>2766890</v>
      </c>
      <c r="E14" s="33">
        <v>14.43</v>
      </c>
      <c r="F14" s="34">
        <v>0.18</v>
      </c>
      <c r="G14" s="37">
        <v>0.61</v>
      </c>
      <c r="H14" s="32">
        <v>15.18</v>
      </c>
      <c r="I14" s="35">
        <v>11200</v>
      </c>
      <c r="J14" s="33">
        <v>97.1</v>
      </c>
      <c r="K14" s="33">
        <v>220.43</v>
      </c>
      <c r="L14" s="32">
        <v>12.31</v>
      </c>
      <c r="M14" s="32">
        <v>0.48</v>
      </c>
      <c r="N14" s="32">
        <v>87.21</v>
      </c>
      <c r="O14" s="32">
        <v>3</v>
      </c>
      <c r="P14" s="32">
        <v>16.73</v>
      </c>
      <c r="Q14" s="32">
        <v>7.55</v>
      </c>
      <c r="R14" s="32">
        <v>9.5000000000000001E-2</v>
      </c>
      <c r="S14" s="32">
        <v>0.35799999999999998</v>
      </c>
      <c r="T14" s="32">
        <v>0.54700000000000004</v>
      </c>
    </row>
    <row r="15" spans="1:20" x14ac:dyDescent="0.3">
      <c r="A15" s="32" t="s">
        <v>94</v>
      </c>
      <c r="B15" s="36" t="s">
        <v>95</v>
      </c>
      <c r="C15" s="32">
        <v>2976372</v>
      </c>
      <c r="D15" s="32">
        <v>29800</v>
      </c>
      <c r="E15" s="33">
        <v>99.88</v>
      </c>
      <c r="F15" s="34">
        <v>0</v>
      </c>
      <c r="G15" s="37">
        <v>-6.47</v>
      </c>
      <c r="H15" s="32">
        <v>23.28</v>
      </c>
      <c r="I15" s="35">
        <v>3500</v>
      </c>
      <c r="J15" s="33">
        <v>98.6</v>
      </c>
      <c r="K15" s="33">
        <v>195.71</v>
      </c>
      <c r="L15" s="32">
        <v>17.55</v>
      </c>
      <c r="M15" s="32">
        <v>2.2999999999999998</v>
      </c>
      <c r="N15" s="32">
        <v>80.150000000000006</v>
      </c>
      <c r="O15" s="32">
        <v>4</v>
      </c>
      <c r="P15" s="32">
        <v>12.07</v>
      </c>
      <c r="Q15" s="32">
        <v>8.23</v>
      </c>
      <c r="R15" s="32">
        <v>0.23899999999999999</v>
      </c>
      <c r="S15" s="32">
        <v>0.34300000000000003</v>
      </c>
      <c r="T15" s="32">
        <v>0.41799999999999998</v>
      </c>
    </row>
    <row r="16" spans="1:20" x14ac:dyDescent="0.3">
      <c r="A16" s="32" t="s">
        <v>96</v>
      </c>
      <c r="B16" s="36" t="s">
        <v>91</v>
      </c>
      <c r="C16" s="32">
        <v>71891</v>
      </c>
      <c r="D16" s="32">
        <v>193</v>
      </c>
      <c r="E16" s="33">
        <v>372.49</v>
      </c>
      <c r="F16" s="34">
        <v>35.49</v>
      </c>
      <c r="G16" s="37">
        <v>0</v>
      </c>
      <c r="H16" s="32">
        <v>5.89</v>
      </c>
      <c r="I16" s="35">
        <v>28000</v>
      </c>
      <c r="J16" s="33">
        <v>97</v>
      </c>
      <c r="K16" s="33">
        <v>516.05999999999995</v>
      </c>
      <c r="L16" s="32">
        <v>10.53</v>
      </c>
      <c r="M16" s="32">
        <v>0</v>
      </c>
      <c r="N16" s="32">
        <v>89.47</v>
      </c>
      <c r="O16" s="32">
        <v>2</v>
      </c>
      <c r="P16" s="32">
        <v>11.03</v>
      </c>
      <c r="Q16" s="32">
        <v>6.68</v>
      </c>
      <c r="R16" s="32">
        <v>4.0000000000000001E-3</v>
      </c>
      <c r="S16" s="32">
        <v>0.33300000000000002</v>
      </c>
      <c r="T16" s="32">
        <v>0.66300000000000003</v>
      </c>
    </row>
    <row r="17" spans="1:20" x14ac:dyDescent="0.3">
      <c r="A17" s="32" t="s">
        <v>97</v>
      </c>
      <c r="B17" s="36" t="s">
        <v>85</v>
      </c>
      <c r="C17" s="32">
        <v>20264082</v>
      </c>
      <c r="D17" s="32">
        <v>7686850</v>
      </c>
      <c r="E17" s="33">
        <v>2.64</v>
      </c>
      <c r="F17" s="34">
        <v>0.34</v>
      </c>
      <c r="G17" s="37">
        <v>3.98</v>
      </c>
      <c r="H17" s="32">
        <v>4.6900000000000004</v>
      </c>
      <c r="I17" s="35">
        <v>29000</v>
      </c>
      <c r="J17" s="33">
        <v>100</v>
      </c>
      <c r="K17" s="33">
        <v>565.53</v>
      </c>
      <c r="L17" s="32">
        <v>6.55</v>
      </c>
      <c r="M17" s="32">
        <v>0.04</v>
      </c>
      <c r="N17" s="32">
        <v>93.41</v>
      </c>
      <c r="O17" s="32">
        <v>1</v>
      </c>
      <c r="P17" s="32">
        <v>12.14</v>
      </c>
      <c r="Q17" s="32">
        <v>7.51</v>
      </c>
      <c r="R17" s="32">
        <v>3.7999999999999999E-2</v>
      </c>
      <c r="S17" s="32">
        <v>0.26200000000000001</v>
      </c>
      <c r="T17" s="32">
        <v>0.7</v>
      </c>
    </row>
    <row r="18" spans="1:20" x14ac:dyDescent="0.3">
      <c r="A18" s="32" t="s">
        <v>98</v>
      </c>
      <c r="B18" s="36" t="s">
        <v>87</v>
      </c>
      <c r="C18" s="32">
        <v>8192880</v>
      </c>
      <c r="D18" s="32">
        <v>83870</v>
      </c>
      <c r="E18" s="33">
        <v>97.69</v>
      </c>
      <c r="F18" s="34">
        <v>0</v>
      </c>
      <c r="G18" s="37">
        <v>2</v>
      </c>
      <c r="H18" s="32">
        <v>4.66</v>
      </c>
      <c r="I18" s="35">
        <v>30000</v>
      </c>
      <c r="J18" s="33">
        <v>98</v>
      </c>
      <c r="K18" s="33">
        <v>452.22</v>
      </c>
      <c r="L18" s="32">
        <v>16.91</v>
      </c>
      <c r="M18" s="32">
        <v>0.86</v>
      </c>
      <c r="N18" s="32">
        <v>82.23</v>
      </c>
      <c r="O18" s="32">
        <v>3</v>
      </c>
      <c r="P18" s="32">
        <v>8.74</v>
      </c>
      <c r="Q18" s="32">
        <v>9.76</v>
      </c>
      <c r="R18" s="32">
        <v>1.7999999999999999E-2</v>
      </c>
      <c r="S18" s="32">
        <v>0.30399999999999999</v>
      </c>
      <c r="T18" s="32">
        <v>0.67800000000000005</v>
      </c>
    </row>
    <row r="19" spans="1:20" x14ac:dyDescent="0.3">
      <c r="A19" s="32" t="s">
        <v>99</v>
      </c>
      <c r="B19" s="36" t="s">
        <v>95</v>
      </c>
      <c r="C19" s="32">
        <v>7961619</v>
      </c>
      <c r="D19" s="32">
        <v>86600</v>
      </c>
      <c r="E19" s="33">
        <v>91.94</v>
      </c>
      <c r="F19" s="34">
        <v>0</v>
      </c>
      <c r="G19" s="37">
        <v>-4.9000000000000004</v>
      </c>
      <c r="H19" s="32">
        <v>81.739999999999995</v>
      </c>
      <c r="I19" s="35">
        <v>3400</v>
      </c>
      <c r="J19" s="33">
        <v>97</v>
      </c>
      <c r="K19" s="33">
        <v>137.08000000000001</v>
      </c>
      <c r="L19" s="32">
        <v>19.63</v>
      </c>
      <c r="M19" s="32">
        <v>2.71</v>
      </c>
      <c r="N19" s="32">
        <v>77.66</v>
      </c>
      <c r="O19" s="32">
        <v>1</v>
      </c>
      <c r="P19" s="32">
        <v>20.74</v>
      </c>
      <c r="Q19" s="32">
        <v>9.75</v>
      </c>
      <c r="R19" s="32">
        <v>0.14099999999999999</v>
      </c>
      <c r="S19" s="32">
        <v>0.45700000000000002</v>
      </c>
      <c r="T19" s="32">
        <v>0.40200000000000002</v>
      </c>
    </row>
    <row r="20" spans="1:20" x14ac:dyDescent="0.3">
      <c r="A20" s="32" t="s">
        <v>100</v>
      </c>
      <c r="B20" s="36" t="s">
        <v>91</v>
      </c>
      <c r="C20" s="32">
        <v>303770</v>
      </c>
      <c r="D20" s="32">
        <v>13940</v>
      </c>
      <c r="E20" s="33">
        <v>21.79</v>
      </c>
      <c r="F20" s="34">
        <v>25.41</v>
      </c>
      <c r="G20" s="37">
        <v>-2.2000000000000002</v>
      </c>
      <c r="H20" s="32">
        <v>25.21</v>
      </c>
      <c r="I20" s="35">
        <v>16700</v>
      </c>
      <c r="J20" s="33">
        <v>95.6</v>
      </c>
      <c r="K20" s="33">
        <v>460.55</v>
      </c>
      <c r="L20" s="32">
        <v>0.8</v>
      </c>
      <c r="M20" s="32">
        <v>0.4</v>
      </c>
      <c r="N20" s="32">
        <v>98.8</v>
      </c>
      <c r="O20" s="32">
        <v>2</v>
      </c>
      <c r="P20" s="32">
        <v>17.57</v>
      </c>
      <c r="Q20" s="32">
        <v>9.0500000000000007</v>
      </c>
      <c r="R20" s="32">
        <v>0.03</v>
      </c>
      <c r="S20" s="32">
        <v>7.0000000000000007E-2</v>
      </c>
      <c r="T20" s="32">
        <v>0.9</v>
      </c>
    </row>
    <row r="21" spans="1:20" x14ac:dyDescent="0.3">
      <c r="A21" s="32" t="s">
        <v>101</v>
      </c>
      <c r="B21" s="36" t="s">
        <v>102</v>
      </c>
      <c r="C21" s="32">
        <v>698585</v>
      </c>
      <c r="D21" s="32">
        <v>665</v>
      </c>
      <c r="E21" s="33">
        <v>1050.5</v>
      </c>
      <c r="F21" s="34">
        <v>24.21</v>
      </c>
      <c r="G21" s="37">
        <v>1.05</v>
      </c>
      <c r="H21" s="32">
        <v>17.27</v>
      </c>
      <c r="I21" s="35">
        <v>16900</v>
      </c>
      <c r="J21" s="33">
        <v>89.1</v>
      </c>
      <c r="K21" s="33">
        <v>281.27999999999997</v>
      </c>
      <c r="L21" s="32">
        <v>2.82</v>
      </c>
      <c r="M21" s="32">
        <v>5.63</v>
      </c>
      <c r="N21" s="32">
        <v>91.55</v>
      </c>
      <c r="O21" s="32">
        <v>1</v>
      </c>
      <c r="P21" s="32">
        <v>17.8</v>
      </c>
      <c r="Q21" s="32">
        <v>4.1399999999999997</v>
      </c>
      <c r="R21" s="32">
        <v>5.0000000000000001E-3</v>
      </c>
      <c r="S21" s="32">
        <v>0.38700000000000001</v>
      </c>
      <c r="T21" s="32">
        <v>0.60799999999999998</v>
      </c>
    </row>
    <row r="22" spans="1:20" x14ac:dyDescent="0.3">
      <c r="A22" s="32" t="s">
        <v>103</v>
      </c>
      <c r="B22" s="36" t="s">
        <v>79</v>
      </c>
      <c r="C22" s="32">
        <v>147365352</v>
      </c>
      <c r="D22" s="32">
        <v>144000</v>
      </c>
      <c r="E22" s="33">
        <v>1023.37</v>
      </c>
      <c r="F22" s="34">
        <v>0.4</v>
      </c>
      <c r="G22" s="37">
        <v>-0.71</v>
      </c>
      <c r="H22" s="32">
        <v>62.6</v>
      </c>
      <c r="I22" s="35">
        <v>1900</v>
      </c>
      <c r="J22" s="33">
        <v>43.1</v>
      </c>
      <c r="K22" s="33">
        <v>7.26</v>
      </c>
      <c r="L22" s="32">
        <v>62.11</v>
      </c>
      <c r="M22" s="32">
        <v>3.07</v>
      </c>
      <c r="N22" s="32">
        <v>34.82</v>
      </c>
      <c r="O22" s="32">
        <v>2</v>
      </c>
      <c r="P22" s="32">
        <v>29.8</v>
      </c>
      <c r="Q22" s="32">
        <v>8.27</v>
      </c>
      <c r="R22" s="32">
        <v>0.19900000000000001</v>
      </c>
      <c r="S22" s="32">
        <v>0.19800000000000001</v>
      </c>
      <c r="T22" s="32">
        <v>0.60299999999999998</v>
      </c>
    </row>
    <row r="23" spans="1:20" x14ac:dyDescent="0.3">
      <c r="A23" s="32" t="s">
        <v>104</v>
      </c>
      <c r="B23" s="36" t="s">
        <v>91</v>
      </c>
      <c r="C23" s="32">
        <v>279912</v>
      </c>
      <c r="D23" s="32">
        <v>431</v>
      </c>
      <c r="E23" s="33">
        <v>649.45000000000005</v>
      </c>
      <c r="F23" s="34">
        <v>22.51</v>
      </c>
      <c r="G23" s="37">
        <v>-0.31</v>
      </c>
      <c r="H23" s="32">
        <v>12.5</v>
      </c>
      <c r="I23" s="35">
        <v>15700</v>
      </c>
      <c r="J23" s="33">
        <v>97.4</v>
      </c>
      <c r="K23" s="33">
        <v>481.94</v>
      </c>
      <c r="L23" s="32">
        <v>37.21</v>
      </c>
      <c r="M23" s="32">
        <v>2.33</v>
      </c>
      <c r="N23" s="32">
        <v>60.46</v>
      </c>
      <c r="O23" s="32">
        <v>2</v>
      </c>
      <c r="P23" s="32">
        <v>12.71</v>
      </c>
      <c r="Q23" s="32">
        <v>8.67</v>
      </c>
      <c r="R23" s="32">
        <v>0.06</v>
      </c>
      <c r="S23" s="32">
        <v>0.16</v>
      </c>
      <c r="T23" s="32">
        <v>0.78</v>
      </c>
    </row>
    <row r="24" spans="1:20" x14ac:dyDescent="0.3">
      <c r="A24" s="32" t="s">
        <v>105</v>
      </c>
      <c r="B24" s="36" t="s">
        <v>95</v>
      </c>
      <c r="C24" s="32">
        <v>10293011</v>
      </c>
      <c r="D24" s="32">
        <v>207600</v>
      </c>
      <c r="E24" s="33">
        <v>49.58</v>
      </c>
      <c r="F24" s="34">
        <v>0</v>
      </c>
      <c r="G24" s="37">
        <v>2.54</v>
      </c>
      <c r="H24" s="32">
        <v>13.37</v>
      </c>
      <c r="I24" s="35">
        <v>6100</v>
      </c>
      <c r="J24" s="33">
        <v>99.6</v>
      </c>
      <c r="K24" s="33">
        <v>319.08</v>
      </c>
      <c r="L24" s="32">
        <v>29.55</v>
      </c>
      <c r="M24" s="32">
        <v>0.6</v>
      </c>
      <c r="N24" s="32">
        <v>69.849999999999994</v>
      </c>
      <c r="O24" s="32">
        <v>4</v>
      </c>
      <c r="P24" s="32">
        <v>11.16</v>
      </c>
      <c r="Q24" s="32">
        <v>14.02</v>
      </c>
      <c r="R24" s="32">
        <v>9.2999999999999999E-2</v>
      </c>
      <c r="S24" s="32">
        <v>0.316</v>
      </c>
      <c r="T24" s="32">
        <v>0.59099999999999997</v>
      </c>
    </row>
    <row r="25" spans="1:20" x14ac:dyDescent="0.3">
      <c r="A25" s="32" t="s">
        <v>106</v>
      </c>
      <c r="B25" s="36" t="s">
        <v>87</v>
      </c>
      <c r="C25" s="32">
        <v>10379067</v>
      </c>
      <c r="D25" s="32">
        <v>30528</v>
      </c>
      <c r="E25" s="33">
        <v>339.99</v>
      </c>
      <c r="F25" s="34">
        <v>0.22</v>
      </c>
      <c r="G25" s="37">
        <v>1.23</v>
      </c>
      <c r="H25" s="32">
        <v>4.68</v>
      </c>
      <c r="I25" s="35">
        <v>29100</v>
      </c>
      <c r="J25" s="33">
        <v>98</v>
      </c>
      <c r="K25" s="33">
        <v>462.57</v>
      </c>
      <c r="L25" s="32">
        <v>23.28</v>
      </c>
      <c r="M25" s="32">
        <v>0.4</v>
      </c>
      <c r="N25" s="32">
        <v>76.319999999999993</v>
      </c>
      <c r="O25" s="32">
        <v>3</v>
      </c>
      <c r="P25" s="32">
        <v>10.38</v>
      </c>
      <c r="Q25" s="32">
        <v>10.27</v>
      </c>
      <c r="R25" s="32">
        <v>0.01</v>
      </c>
      <c r="S25" s="32">
        <v>0.24</v>
      </c>
      <c r="T25" s="32">
        <v>0.749</v>
      </c>
    </row>
    <row r="26" spans="1:20" x14ac:dyDescent="0.3">
      <c r="A26" s="32" t="s">
        <v>107</v>
      </c>
      <c r="B26" s="36" t="s">
        <v>91</v>
      </c>
      <c r="C26" s="32">
        <v>287730</v>
      </c>
      <c r="D26" s="32">
        <v>22966</v>
      </c>
      <c r="E26" s="33">
        <v>12.53</v>
      </c>
      <c r="F26" s="34">
        <v>1.68</v>
      </c>
      <c r="G26" s="37">
        <v>0</v>
      </c>
      <c r="H26" s="32">
        <v>25.69</v>
      </c>
      <c r="I26" s="35">
        <v>4900</v>
      </c>
      <c r="J26" s="33">
        <v>94.1</v>
      </c>
      <c r="K26" s="33">
        <v>115.73</v>
      </c>
      <c r="L26" s="32">
        <v>2.85</v>
      </c>
      <c r="M26" s="32">
        <v>1.71</v>
      </c>
      <c r="N26" s="32">
        <v>95.44</v>
      </c>
      <c r="O26" s="32">
        <v>2</v>
      </c>
      <c r="P26" s="32">
        <v>28.84</v>
      </c>
      <c r="Q26" s="32">
        <v>5.72</v>
      </c>
      <c r="R26" s="32">
        <v>0.14199999999999999</v>
      </c>
      <c r="S26" s="32">
        <v>0.152</v>
      </c>
      <c r="T26" s="32">
        <v>0.61199999999999999</v>
      </c>
    </row>
    <row r="27" spans="1:20" x14ac:dyDescent="0.3">
      <c r="A27" s="32" t="s">
        <v>108</v>
      </c>
      <c r="B27" s="36" t="s">
        <v>89</v>
      </c>
      <c r="C27" s="32">
        <v>7862944</v>
      </c>
      <c r="D27" s="32">
        <v>112620</v>
      </c>
      <c r="E27" s="33">
        <v>69.819999999999993</v>
      </c>
      <c r="F27" s="34">
        <v>0.11</v>
      </c>
      <c r="G27" s="37">
        <v>0</v>
      </c>
      <c r="H27" s="32">
        <v>85</v>
      </c>
      <c r="I27" s="35">
        <v>1100</v>
      </c>
      <c r="J27" s="33">
        <v>40.9</v>
      </c>
      <c r="K27" s="33">
        <v>9.6999999999999993</v>
      </c>
      <c r="L27" s="32">
        <v>18.079999999999998</v>
      </c>
      <c r="M27" s="32">
        <v>2.4</v>
      </c>
      <c r="N27" s="32">
        <v>79.52</v>
      </c>
      <c r="O27" s="32">
        <v>2</v>
      </c>
      <c r="P27" s="32">
        <v>38.85</v>
      </c>
      <c r="Q27" s="32">
        <v>12.22</v>
      </c>
      <c r="R27" s="32">
        <v>0.316</v>
      </c>
      <c r="S27" s="32">
        <v>0.13800000000000001</v>
      </c>
      <c r="T27" s="32">
        <v>0.54600000000000004</v>
      </c>
    </row>
    <row r="28" spans="1:20" x14ac:dyDescent="0.3">
      <c r="A28" s="32" t="s">
        <v>109</v>
      </c>
      <c r="B28" s="36" t="s">
        <v>110</v>
      </c>
      <c r="C28" s="32">
        <v>65773</v>
      </c>
      <c r="D28" s="32">
        <v>53</v>
      </c>
      <c r="E28" s="33">
        <v>1241</v>
      </c>
      <c r="F28" s="34">
        <v>194.34</v>
      </c>
      <c r="G28" s="37">
        <v>2.4900000000000002</v>
      </c>
      <c r="H28" s="32">
        <v>8.5299999999999994</v>
      </c>
      <c r="I28" s="35">
        <v>36000</v>
      </c>
      <c r="J28" s="33">
        <v>98</v>
      </c>
      <c r="K28" s="33">
        <v>851.41</v>
      </c>
      <c r="L28" s="32">
        <v>20</v>
      </c>
      <c r="M28" s="32">
        <v>0</v>
      </c>
      <c r="N28" s="32">
        <v>80</v>
      </c>
      <c r="O28" s="32">
        <v>2</v>
      </c>
      <c r="P28" s="32">
        <v>11.4</v>
      </c>
      <c r="Q28" s="32">
        <v>7.74</v>
      </c>
      <c r="R28" s="32">
        <v>0.01</v>
      </c>
      <c r="S28" s="32">
        <v>0.1</v>
      </c>
      <c r="T28" s="32">
        <v>0.89</v>
      </c>
    </row>
    <row r="29" spans="1:20" x14ac:dyDescent="0.3">
      <c r="A29" s="32" t="s">
        <v>111</v>
      </c>
      <c r="B29" s="36" t="s">
        <v>79</v>
      </c>
      <c r="C29" s="32">
        <v>2279723</v>
      </c>
      <c r="D29" s="32">
        <v>47000</v>
      </c>
      <c r="E29" s="33">
        <v>48.5</v>
      </c>
      <c r="F29" s="34">
        <v>0</v>
      </c>
      <c r="G29" s="37">
        <v>0</v>
      </c>
      <c r="H29" s="32">
        <v>100.44</v>
      </c>
      <c r="I29" s="35">
        <v>1300</v>
      </c>
      <c r="J29" s="33">
        <v>42.2</v>
      </c>
      <c r="K29" s="33">
        <v>14.34</v>
      </c>
      <c r="L29" s="32">
        <v>3.09</v>
      </c>
      <c r="M29" s="32">
        <v>0.43</v>
      </c>
      <c r="N29" s="32">
        <v>96.48</v>
      </c>
      <c r="O29" s="32">
        <v>2</v>
      </c>
      <c r="P29" s="32">
        <v>33.65</v>
      </c>
      <c r="Q29" s="32">
        <v>12.7</v>
      </c>
      <c r="R29" s="32">
        <v>0.25800000000000001</v>
      </c>
      <c r="S29" s="32">
        <v>0.379</v>
      </c>
      <c r="T29" s="32">
        <v>0.36299999999999999</v>
      </c>
    </row>
    <row r="30" spans="1:20" x14ac:dyDescent="0.3">
      <c r="A30" s="32" t="s">
        <v>112</v>
      </c>
      <c r="B30" s="36" t="s">
        <v>91</v>
      </c>
      <c r="C30" s="32">
        <v>8989046</v>
      </c>
      <c r="D30" s="32">
        <v>1098580</v>
      </c>
      <c r="E30" s="33">
        <v>8.18</v>
      </c>
      <c r="F30" s="34">
        <v>0</v>
      </c>
      <c r="G30" s="37">
        <v>-1.32</v>
      </c>
      <c r="H30" s="32">
        <v>53.11</v>
      </c>
      <c r="I30" s="35">
        <v>2400</v>
      </c>
      <c r="J30" s="33">
        <v>87.2</v>
      </c>
      <c r="K30" s="33">
        <v>71.900000000000006</v>
      </c>
      <c r="L30" s="32">
        <v>2.67</v>
      </c>
      <c r="M30" s="32">
        <v>0.19</v>
      </c>
      <c r="N30" s="32">
        <v>97.14</v>
      </c>
      <c r="O30" s="32">
        <v>1.5</v>
      </c>
      <c r="P30" s="32">
        <v>23.3</v>
      </c>
      <c r="Q30" s="32">
        <v>7.53</v>
      </c>
      <c r="R30" s="32">
        <v>0.128</v>
      </c>
      <c r="S30" s="32">
        <v>0.35199999999999998</v>
      </c>
      <c r="T30" s="32">
        <v>0.52</v>
      </c>
    </row>
    <row r="31" spans="1:20" x14ac:dyDescent="0.3">
      <c r="A31" t="s">
        <v>113</v>
      </c>
      <c r="B31" s="36" t="s">
        <v>81</v>
      </c>
      <c r="C31" s="32">
        <v>4498976</v>
      </c>
      <c r="D31" s="32">
        <v>51129</v>
      </c>
      <c r="E31" s="33">
        <v>87.99</v>
      </c>
      <c r="F31" s="34">
        <v>0.04</v>
      </c>
      <c r="G31" s="37">
        <v>0.31</v>
      </c>
      <c r="H31" s="32">
        <v>21.05</v>
      </c>
      <c r="I31" s="35">
        <v>6100</v>
      </c>
      <c r="K31" s="33">
        <v>215.36</v>
      </c>
      <c r="L31" s="32">
        <v>13.6</v>
      </c>
      <c r="M31" s="32">
        <v>2.96</v>
      </c>
      <c r="N31" s="32">
        <v>83.44</v>
      </c>
      <c r="O31" s="32">
        <v>4</v>
      </c>
      <c r="P31" s="32">
        <v>8.77</v>
      </c>
      <c r="Q31" s="32">
        <v>8.27</v>
      </c>
      <c r="R31" s="32">
        <v>0.14199999999999999</v>
      </c>
      <c r="S31" s="32">
        <v>0.308</v>
      </c>
      <c r="T31" s="32">
        <v>0.55000000000000004</v>
      </c>
    </row>
    <row r="32" spans="1:20" x14ac:dyDescent="0.3">
      <c r="A32" s="32" t="s">
        <v>114</v>
      </c>
      <c r="B32" s="36" t="s">
        <v>89</v>
      </c>
      <c r="C32" s="32">
        <v>1639833</v>
      </c>
      <c r="D32" s="32">
        <v>600370</v>
      </c>
      <c r="E32" s="33">
        <v>2.73</v>
      </c>
      <c r="F32" s="34">
        <v>0</v>
      </c>
      <c r="G32" s="37">
        <v>0</v>
      </c>
      <c r="H32" s="32">
        <v>54.58</v>
      </c>
      <c r="I32" s="35">
        <v>9000</v>
      </c>
      <c r="J32" s="33">
        <v>79.8</v>
      </c>
      <c r="K32" s="33">
        <v>80.5</v>
      </c>
      <c r="L32" s="32">
        <v>0.65</v>
      </c>
      <c r="M32" s="32">
        <v>0.01</v>
      </c>
      <c r="N32" s="32">
        <v>99.34</v>
      </c>
      <c r="O32" s="32">
        <v>1</v>
      </c>
      <c r="P32" s="32">
        <v>23.08</v>
      </c>
      <c r="Q32" s="32">
        <v>29.5</v>
      </c>
      <c r="R32" s="32">
        <v>2.4E-2</v>
      </c>
      <c r="S32" s="32">
        <v>0.46899999999999997</v>
      </c>
      <c r="T32" s="32">
        <v>0.50700000000000001</v>
      </c>
    </row>
    <row r="33" spans="1:20" x14ac:dyDescent="0.3">
      <c r="A33" s="32" t="s">
        <v>115</v>
      </c>
      <c r="B33" s="36" t="s">
        <v>91</v>
      </c>
      <c r="C33" s="32">
        <v>188078227</v>
      </c>
      <c r="D33" s="32">
        <v>8511965</v>
      </c>
      <c r="E33" s="33">
        <v>22.1</v>
      </c>
      <c r="F33" s="34">
        <v>0.09</v>
      </c>
      <c r="G33" s="37">
        <v>-0.03</v>
      </c>
      <c r="H33" s="32">
        <v>29.61</v>
      </c>
      <c r="I33" s="35">
        <v>7600</v>
      </c>
      <c r="J33" s="33">
        <v>86.4</v>
      </c>
      <c r="K33" s="33">
        <v>225.34</v>
      </c>
      <c r="L33" s="32">
        <v>6.96</v>
      </c>
      <c r="M33" s="32">
        <v>0.9</v>
      </c>
      <c r="N33" s="32">
        <v>92.15</v>
      </c>
      <c r="O33" s="32">
        <v>2</v>
      </c>
      <c r="P33" s="32">
        <v>16.559999999999999</v>
      </c>
      <c r="Q33" s="32">
        <v>6.17</v>
      </c>
      <c r="R33" s="32">
        <v>8.4000000000000005E-2</v>
      </c>
      <c r="S33" s="32">
        <v>0.4</v>
      </c>
      <c r="T33" s="32">
        <v>0.51600000000000001</v>
      </c>
    </row>
    <row r="34" spans="1:20" x14ac:dyDescent="0.3">
      <c r="A34" t="s">
        <v>116</v>
      </c>
      <c r="B34" s="36" t="s">
        <v>91</v>
      </c>
      <c r="C34" s="32">
        <v>23098</v>
      </c>
      <c r="D34" s="32">
        <v>153</v>
      </c>
      <c r="E34" s="33">
        <v>150.97</v>
      </c>
      <c r="F34" s="34">
        <v>52.29</v>
      </c>
      <c r="G34" s="37">
        <v>10.01</v>
      </c>
      <c r="H34" s="32">
        <v>18.05</v>
      </c>
      <c r="I34" s="35">
        <v>16000</v>
      </c>
      <c r="J34" s="33">
        <v>97.8</v>
      </c>
      <c r="K34" s="33">
        <v>506.54</v>
      </c>
      <c r="L34" s="32">
        <v>20</v>
      </c>
      <c r="M34" s="32">
        <v>6.67</v>
      </c>
      <c r="N34" s="32">
        <v>73.33</v>
      </c>
      <c r="O34" s="32">
        <v>2</v>
      </c>
      <c r="P34" s="32">
        <v>14.89</v>
      </c>
      <c r="Q34" s="32">
        <v>4.42</v>
      </c>
      <c r="R34" s="32">
        <v>1.7999999999999999E-2</v>
      </c>
      <c r="S34" s="32">
        <v>6.2E-2</v>
      </c>
      <c r="T34" s="32">
        <v>0.92</v>
      </c>
    </row>
    <row r="35" spans="1:20" x14ac:dyDescent="0.3">
      <c r="A35" s="32" t="s">
        <v>117</v>
      </c>
      <c r="B35" s="36" t="s">
        <v>79</v>
      </c>
      <c r="C35" s="32">
        <v>379444</v>
      </c>
      <c r="D35" s="32">
        <v>5770</v>
      </c>
      <c r="E35" s="33">
        <v>65.760000000000005</v>
      </c>
      <c r="F35" s="34">
        <v>2.79</v>
      </c>
      <c r="G35" s="37">
        <v>3.59</v>
      </c>
      <c r="H35" s="32">
        <v>12.61</v>
      </c>
      <c r="I35" s="35">
        <v>18600</v>
      </c>
      <c r="J35" s="33">
        <v>93.9</v>
      </c>
      <c r="K35" s="33">
        <v>237.19</v>
      </c>
      <c r="L35" s="32">
        <v>0.56999999999999995</v>
      </c>
      <c r="M35" s="32">
        <v>0.76</v>
      </c>
      <c r="N35" s="32">
        <v>98.67</v>
      </c>
      <c r="O35" s="32">
        <v>2</v>
      </c>
      <c r="P35" s="32">
        <v>18.79</v>
      </c>
      <c r="Q35" s="32">
        <v>3.45</v>
      </c>
      <c r="R35" s="32">
        <v>3.5999999999999997E-2</v>
      </c>
      <c r="S35" s="32">
        <v>0.56100000000000005</v>
      </c>
      <c r="T35" s="32">
        <v>0.40300000000000002</v>
      </c>
    </row>
    <row r="36" spans="1:20" x14ac:dyDescent="0.3">
      <c r="A36" s="32" t="s">
        <v>118</v>
      </c>
      <c r="B36" s="36" t="s">
        <v>81</v>
      </c>
      <c r="C36" s="32">
        <v>7385367</v>
      </c>
      <c r="D36" s="32">
        <v>110910</v>
      </c>
      <c r="E36" s="33">
        <v>66.59</v>
      </c>
      <c r="F36" s="34">
        <v>0.32</v>
      </c>
      <c r="G36" s="37">
        <v>-4.58</v>
      </c>
      <c r="H36" s="32">
        <v>20.55</v>
      </c>
      <c r="I36" s="35">
        <v>7600</v>
      </c>
      <c r="J36" s="33">
        <v>98.6</v>
      </c>
      <c r="K36" s="33">
        <v>336.27</v>
      </c>
      <c r="L36" s="32">
        <v>40.020000000000003</v>
      </c>
      <c r="M36" s="32">
        <v>1.92</v>
      </c>
      <c r="N36" s="32">
        <v>58.06</v>
      </c>
      <c r="O36" s="32">
        <v>3</v>
      </c>
      <c r="P36" s="32">
        <v>9.65</v>
      </c>
      <c r="Q36" s="32">
        <v>14.27</v>
      </c>
      <c r="R36" s="32">
        <v>9.2999999999999999E-2</v>
      </c>
      <c r="S36" s="32">
        <v>0.30399999999999999</v>
      </c>
      <c r="T36" s="32">
        <v>0.60299999999999998</v>
      </c>
    </row>
    <row r="37" spans="1:20" x14ac:dyDescent="0.3">
      <c r="A37" s="32" t="s">
        <v>119</v>
      </c>
      <c r="B37" s="36" t="s">
        <v>89</v>
      </c>
      <c r="C37" s="32">
        <v>13902972</v>
      </c>
      <c r="D37" s="32">
        <v>274200</v>
      </c>
      <c r="E37" s="33">
        <v>50.7</v>
      </c>
      <c r="F37" s="34">
        <v>0</v>
      </c>
      <c r="G37" s="37">
        <v>0</v>
      </c>
      <c r="H37" s="32">
        <v>97.57</v>
      </c>
      <c r="I37" s="35">
        <v>1100</v>
      </c>
      <c r="J37" s="33">
        <v>26.6</v>
      </c>
      <c r="K37" s="33">
        <v>7.01</v>
      </c>
      <c r="L37" s="32">
        <v>14.43</v>
      </c>
      <c r="M37" s="32">
        <v>0.19</v>
      </c>
      <c r="N37" s="32">
        <v>85.38</v>
      </c>
      <c r="O37" s="32">
        <v>2</v>
      </c>
      <c r="P37" s="32">
        <v>45.62</v>
      </c>
      <c r="Q37" s="32">
        <v>15.6</v>
      </c>
      <c r="R37" s="32">
        <v>0.32200000000000001</v>
      </c>
      <c r="S37" s="32">
        <v>0.19600000000000001</v>
      </c>
      <c r="T37" s="32">
        <v>0.48199999999999998</v>
      </c>
    </row>
    <row r="38" spans="1:20" x14ac:dyDescent="0.3">
      <c r="A38" s="32" t="s">
        <v>120</v>
      </c>
      <c r="B38" s="36" t="s">
        <v>79</v>
      </c>
      <c r="C38" s="32">
        <v>47382633</v>
      </c>
      <c r="D38" s="32">
        <v>678500</v>
      </c>
      <c r="E38" s="33">
        <v>69.83</v>
      </c>
      <c r="F38" s="34">
        <v>0.28000000000000003</v>
      </c>
      <c r="G38" s="37">
        <v>-1.8</v>
      </c>
      <c r="H38" s="32">
        <v>67.239999999999995</v>
      </c>
      <c r="I38" s="35">
        <v>1800</v>
      </c>
      <c r="J38" s="33">
        <v>85.3</v>
      </c>
      <c r="K38" s="33">
        <v>10.050000000000001</v>
      </c>
      <c r="L38" s="32">
        <v>15.19</v>
      </c>
      <c r="M38" s="32">
        <v>0.97</v>
      </c>
      <c r="N38" s="32">
        <v>83.84</v>
      </c>
      <c r="O38" s="32">
        <v>2</v>
      </c>
      <c r="P38" s="32">
        <v>17.91</v>
      </c>
      <c r="Q38" s="32">
        <v>9.83</v>
      </c>
      <c r="R38" s="32">
        <v>0.56399999999999995</v>
      </c>
      <c r="S38" s="32">
        <v>8.2000000000000003E-2</v>
      </c>
      <c r="T38" s="32">
        <v>0.35299999999999998</v>
      </c>
    </row>
    <row r="39" spans="1:20" x14ac:dyDescent="0.3">
      <c r="A39" s="32" t="s">
        <v>121</v>
      </c>
      <c r="B39" s="36" t="s">
        <v>89</v>
      </c>
      <c r="C39" s="32">
        <v>8090068</v>
      </c>
      <c r="D39" s="32">
        <v>27830</v>
      </c>
      <c r="E39" s="33">
        <v>290.7</v>
      </c>
      <c r="F39" s="34">
        <v>0</v>
      </c>
      <c r="G39" s="37">
        <v>-0.06</v>
      </c>
      <c r="H39" s="32">
        <v>69.290000000000006</v>
      </c>
      <c r="I39" s="35">
        <v>600</v>
      </c>
      <c r="J39" s="33">
        <v>51.6</v>
      </c>
      <c r="K39" s="33">
        <v>3.42</v>
      </c>
      <c r="L39" s="32">
        <v>35.049999999999997</v>
      </c>
      <c r="M39" s="32">
        <v>14.02</v>
      </c>
      <c r="N39" s="32">
        <v>50.93</v>
      </c>
      <c r="O39" s="32">
        <v>2</v>
      </c>
      <c r="P39" s="32">
        <v>42.22</v>
      </c>
      <c r="Q39" s="32">
        <v>13.46</v>
      </c>
      <c r="R39" s="32">
        <v>0.46300000000000002</v>
      </c>
      <c r="S39" s="32">
        <v>0.20300000000000001</v>
      </c>
      <c r="T39" s="32">
        <v>0.33400000000000002</v>
      </c>
    </row>
    <row r="40" spans="1:20" x14ac:dyDescent="0.3">
      <c r="A40" s="32" t="s">
        <v>122</v>
      </c>
      <c r="B40" s="36" t="s">
        <v>79</v>
      </c>
      <c r="C40" s="32">
        <v>13881427</v>
      </c>
      <c r="D40" s="32">
        <v>181040</v>
      </c>
      <c r="E40" s="33">
        <v>76.680000000000007</v>
      </c>
      <c r="F40" s="34">
        <v>0.24</v>
      </c>
      <c r="G40" s="37">
        <v>0</v>
      </c>
      <c r="H40" s="32">
        <v>71.48</v>
      </c>
      <c r="I40" s="35">
        <v>1900</v>
      </c>
      <c r="J40" s="33">
        <v>69.400000000000006</v>
      </c>
      <c r="K40" s="33">
        <v>2.62</v>
      </c>
      <c r="L40" s="32">
        <v>20.96</v>
      </c>
      <c r="M40" s="32">
        <v>0.61</v>
      </c>
      <c r="N40" s="32">
        <v>78.430000000000007</v>
      </c>
      <c r="O40" s="32">
        <v>2</v>
      </c>
      <c r="P40" s="32">
        <v>26.9</v>
      </c>
      <c r="Q40" s="32">
        <v>9.06</v>
      </c>
      <c r="R40" s="32">
        <v>0.35</v>
      </c>
      <c r="S40" s="32">
        <v>0.3</v>
      </c>
      <c r="T40" s="32">
        <v>0.35</v>
      </c>
    </row>
    <row r="41" spans="1:20" x14ac:dyDescent="0.3">
      <c r="A41" s="32" t="s">
        <v>123</v>
      </c>
      <c r="B41" s="36" t="s">
        <v>89</v>
      </c>
      <c r="C41" s="32">
        <v>17340702</v>
      </c>
      <c r="D41" s="32">
        <v>475440</v>
      </c>
      <c r="E41" s="33">
        <v>36.47</v>
      </c>
      <c r="F41" s="34">
        <v>0.08</v>
      </c>
      <c r="G41" s="37">
        <v>0</v>
      </c>
      <c r="H41" s="32">
        <v>68.260000000000005</v>
      </c>
      <c r="I41" s="35">
        <v>1800</v>
      </c>
      <c r="J41" s="33">
        <v>79</v>
      </c>
      <c r="K41" s="33">
        <v>5.73</v>
      </c>
      <c r="L41" s="32">
        <v>12.81</v>
      </c>
      <c r="M41" s="32">
        <v>2.58</v>
      </c>
      <c r="N41" s="32">
        <v>84.61</v>
      </c>
      <c r="O41" s="32">
        <v>1.5</v>
      </c>
      <c r="P41" s="32">
        <v>33.89</v>
      </c>
      <c r="Q41" s="32">
        <v>13.47</v>
      </c>
      <c r="R41" s="32">
        <v>0.44800000000000001</v>
      </c>
      <c r="S41" s="32">
        <v>0.17</v>
      </c>
      <c r="T41" s="32">
        <v>0.38200000000000001</v>
      </c>
    </row>
    <row r="42" spans="1:20" x14ac:dyDescent="0.3">
      <c r="A42" s="32" t="s">
        <v>124</v>
      </c>
      <c r="B42" s="36" t="s">
        <v>110</v>
      </c>
      <c r="C42" s="32">
        <v>33098932</v>
      </c>
      <c r="D42" s="32">
        <v>9984670</v>
      </c>
      <c r="E42" s="33">
        <v>3.31</v>
      </c>
      <c r="F42" s="34">
        <v>2.02</v>
      </c>
      <c r="G42" s="37">
        <v>5.96</v>
      </c>
      <c r="H42" s="32">
        <v>4.75</v>
      </c>
      <c r="I42" s="35">
        <v>29800</v>
      </c>
      <c r="J42" s="33">
        <v>97</v>
      </c>
      <c r="K42" s="33">
        <v>552.16</v>
      </c>
      <c r="L42" s="32">
        <v>4.96</v>
      </c>
      <c r="M42" s="32">
        <v>0.02</v>
      </c>
      <c r="N42" s="32">
        <v>95.02</v>
      </c>
      <c r="P42" s="32">
        <v>10.78</v>
      </c>
      <c r="Q42" s="32">
        <v>7.8</v>
      </c>
      <c r="R42" s="32">
        <v>2.1999999999999999E-2</v>
      </c>
      <c r="S42" s="32">
        <v>0.29399999999999998</v>
      </c>
      <c r="T42" s="32">
        <v>0.68400000000000005</v>
      </c>
    </row>
    <row r="43" spans="1:20" x14ac:dyDescent="0.3">
      <c r="A43" s="32" t="s">
        <v>125</v>
      </c>
      <c r="B43" s="36" t="s">
        <v>89</v>
      </c>
      <c r="C43" s="32">
        <v>420979</v>
      </c>
      <c r="D43" s="32">
        <v>4033</v>
      </c>
      <c r="E43" s="33">
        <v>104.38</v>
      </c>
      <c r="F43" s="34">
        <v>23.93</v>
      </c>
      <c r="G43" s="37">
        <v>-12.07</v>
      </c>
      <c r="H43" s="32">
        <v>47.77</v>
      </c>
      <c r="I43" s="35">
        <v>1400</v>
      </c>
      <c r="J43" s="33">
        <v>76.599999999999994</v>
      </c>
      <c r="K43" s="33">
        <v>169.6</v>
      </c>
      <c r="L43" s="32">
        <v>9.68</v>
      </c>
      <c r="M43" s="32">
        <v>0.5</v>
      </c>
      <c r="N43" s="32">
        <v>89.82</v>
      </c>
      <c r="O43" s="32">
        <v>3</v>
      </c>
      <c r="P43" s="32">
        <v>24.87</v>
      </c>
      <c r="Q43" s="32">
        <v>6.55</v>
      </c>
      <c r="R43" s="32">
        <v>0.121</v>
      </c>
      <c r="S43" s="32">
        <v>0.219</v>
      </c>
      <c r="T43" s="32">
        <v>0.66</v>
      </c>
    </row>
    <row r="44" spans="1:20" x14ac:dyDescent="0.3">
      <c r="A44" s="32" t="s">
        <v>126</v>
      </c>
      <c r="B44" s="36" t="s">
        <v>91</v>
      </c>
      <c r="C44" s="32">
        <v>45436</v>
      </c>
      <c r="D44" s="32">
        <v>262</v>
      </c>
      <c r="E44" s="33">
        <v>173.42</v>
      </c>
      <c r="F44" s="34">
        <v>61.07</v>
      </c>
      <c r="G44" s="37">
        <v>18.75</v>
      </c>
      <c r="H44" s="32">
        <v>8.19</v>
      </c>
      <c r="I44" s="35">
        <v>35000</v>
      </c>
      <c r="J44" s="33">
        <v>98</v>
      </c>
      <c r="K44" s="33">
        <v>836.34</v>
      </c>
      <c r="L44" s="32">
        <v>3.85</v>
      </c>
      <c r="M44" s="32">
        <v>0</v>
      </c>
      <c r="N44" s="32">
        <v>96.15</v>
      </c>
      <c r="O44" s="32">
        <v>2</v>
      </c>
      <c r="P44" s="32">
        <v>12.74</v>
      </c>
      <c r="Q44" s="32">
        <v>4.8899999999999997</v>
      </c>
      <c r="R44" s="32">
        <v>1.4E-2</v>
      </c>
      <c r="S44" s="32">
        <v>3.2000000000000001E-2</v>
      </c>
      <c r="T44" s="32">
        <v>0.95399999999999996</v>
      </c>
    </row>
    <row r="45" spans="1:20" x14ac:dyDescent="0.3">
      <c r="A45" t="s">
        <v>127</v>
      </c>
      <c r="B45" s="36" t="s">
        <v>89</v>
      </c>
      <c r="C45" s="32">
        <v>4303356</v>
      </c>
      <c r="D45" s="32">
        <v>622984</v>
      </c>
      <c r="E45" s="33">
        <v>6.91</v>
      </c>
      <c r="F45" s="34">
        <v>0</v>
      </c>
      <c r="G45" s="37">
        <v>0</v>
      </c>
      <c r="H45" s="32">
        <v>91</v>
      </c>
      <c r="I45" s="35">
        <v>1100</v>
      </c>
      <c r="J45" s="33">
        <v>51</v>
      </c>
      <c r="K45" s="33">
        <v>2.3199999999999998</v>
      </c>
      <c r="L45" s="32">
        <v>3.1</v>
      </c>
      <c r="M45" s="32">
        <v>0.14000000000000001</v>
      </c>
      <c r="N45" s="32">
        <v>96.76</v>
      </c>
      <c r="O45" s="32">
        <v>2</v>
      </c>
      <c r="P45" s="32">
        <v>33.909999999999997</v>
      </c>
      <c r="Q45" s="32">
        <v>18.649999999999999</v>
      </c>
      <c r="R45" s="32">
        <v>0.55000000000000004</v>
      </c>
      <c r="S45" s="32">
        <v>0.2</v>
      </c>
      <c r="T45" s="32">
        <v>0.25</v>
      </c>
    </row>
    <row r="46" spans="1:20" x14ac:dyDescent="0.3">
      <c r="A46" s="32" t="s">
        <v>128</v>
      </c>
      <c r="B46" s="36" t="s">
        <v>89</v>
      </c>
      <c r="C46" s="32">
        <v>9944201</v>
      </c>
      <c r="D46" s="32">
        <v>1284000</v>
      </c>
      <c r="E46" s="33">
        <v>7.74</v>
      </c>
      <c r="F46" s="34">
        <v>0</v>
      </c>
      <c r="G46" s="37">
        <v>-0.11</v>
      </c>
      <c r="H46" s="32">
        <v>93.82</v>
      </c>
      <c r="I46" s="35">
        <v>1200</v>
      </c>
      <c r="J46" s="33">
        <v>47.5</v>
      </c>
      <c r="K46" s="33">
        <v>1.31</v>
      </c>
      <c r="L46" s="32">
        <v>2.86</v>
      </c>
      <c r="M46" s="32">
        <v>0.02</v>
      </c>
      <c r="N46" s="32">
        <v>97.12</v>
      </c>
      <c r="O46" s="32">
        <v>2</v>
      </c>
      <c r="P46" s="32">
        <v>45.73</v>
      </c>
      <c r="Q46" s="32">
        <v>16.38</v>
      </c>
      <c r="R46" s="32">
        <v>0.33500000000000002</v>
      </c>
      <c r="S46" s="32">
        <v>0.25900000000000001</v>
      </c>
      <c r="T46" s="32">
        <v>0.40600000000000003</v>
      </c>
    </row>
    <row r="47" spans="1:20" x14ac:dyDescent="0.3">
      <c r="A47" s="32" t="s">
        <v>129</v>
      </c>
      <c r="B47" s="36" t="s">
        <v>91</v>
      </c>
      <c r="C47" s="32">
        <v>16134219</v>
      </c>
      <c r="D47" s="32">
        <v>756950</v>
      </c>
      <c r="E47" s="33">
        <v>21.31</v>
      </c>
      <c r="F47" s="34">
        <v>0.85</v>
      </c>
      <c r="G47" s="37">
        <v>0</v>
      </c>
      <c r="H47" s="32">
        <v>8.8000000000000007</v>
      </c>
      <c r="I47" s="35">
        <v>9900</v>
      </c>
      <c r="J47" s="33">
        <v>96.2</v>
      </c>
      <c r="K47" s="33">
        <v>212.96</v>
      </c>
      <c r="L47" s="32">
        <v>2.65</v>
      </c>
      <c r="M47" s="32">
        <v>0.42</v>
      </c>
      <c r="N47" s="32">
        <v>96.93</v>
      </c>
      <c r="O47" s="32">
        <v>3</v>
      </c>
      <c r="P47" s="32">
        <v>15.23</v>
      </c>
      <c r="Q47" s="32">
        <v>5.81</v>
      </c>
      <c r="R47" s="32">
        <v>0.06</v>
      </c>
      <c r="S47" s="32">
        <v>0.49299999999999999</v>
      </c>
      <c r="T47" s="32">
        <v>0.44700000000000001</v>
      </c>
    </row>
    <row r="48" spans="1:20" x14ac:dyDescent="0.3">
      <c r="A48" s="32" t="s">
        <v>130</v>
      </c>
      <c r="B48" s="36" t="s">
        <v>79</v>
      </c>
      <c r="C48" s="32">
        <v>1313973713</v>
      </c>
      <c r="D48" s="32">
        <v>9596960</v>
      </c>
      <c r="E48" s="33">
        <v>136.91999999999999</v>
      </c>
      <c r="F48" s="34">
        <v>0.15</v>
      </c>
      <c r="G48" s="37">
        <v>-0.4</v>
      </c>
      <c r="H48" s="32">
        <v>24.18</v>
      </c>
      <c r="I48" s="35">
        <v>5000</v>
      </c>
      <c r="J48" s="33">
        <v>90.9</v>
      </c>
      <c r="K48" s="33">
        <v>266.7</v>
      </c>
      <c r="L48" s="32">
        <v>15.4</v>
      </c>
      <c r="M48" s="32">
        <v>1.25</v>
      </c>
      <c r="N48" s="32">
        <v>83.35</v>
      </c>
      <c r="O48" s="32">
        <v>1.5</v>
      </c>
      <c r="P48" s="32">
        <v>13.25</v>
      </c>
      <c r="Q48" s="32">
        <v>6.97</v>
      </c>
      <c r="R48" s="32">
        <v>0.125</v>
      </c>
      <c r="S48" s="32">
        <v>0.47299999999999998</v>
      </c>
      <c r="T48" s="32">
        <v>0.40300000000000002</v>
      </c>
    </row>
    <row r="49" spans="1:20" x14ac:dyDescent="0.3">
      <c r="A49" s="32" t="s">
        <v>131</v>
      </c>
      <c r="B49" s="36" t="s">
        <v>91</v>
      </c>
      <c r="C49" s="32">
        <v>43593035</v>
      </c>
      <c r="D49" s="32">
        <v>1138910</v>
      </c>
      <c r="E49" s="33">
        <v>38.28</v>
      </c>
      <c r="F49" s="34">
        <v>0.28000000000000003</v>
      </c>
      <c r="G49" s="37">
        <v>-0.31</v>
      </c>
      <c r="H49" s="32">
        <v>20.97</v>
      </c>
      <c r="I49" s="35">
        <v>6300</v>
      </c>
      <c r="J49" s="33">
        <v>92.5</v>
      </c>
      <c r="K49" s="33">
        <v>176.15</v>
      </c>
      <c r="L49" s="32">
        <v>2.42</v>
      </c>
      <c r="M49" s="32">
        <v>1.67</v>
      </c>
      <c r="N49" s="32">
        <v>95.91</v>
      </c>
      <c r="O49" s="32">
        <v>2</v>
      </c>
      <c r="P49" s="32">
        <v>20.48</v>
      </c>
      <c r="Q49" s="32">
        <v>5.58</v>
      </c>
      <c r="R49" s="32">
        <v>0.125</v>
      </c>
      <c r="S49" s="32">
        <v>0.34200000000000003</v>
      </c>
      <c r="T49" s="32">
        <v>0.53300000000000003</v>
      </c>
    </row>
    <row r="50" spans="1:20" x14ac:dyDescent="0.3">
      <c r="A50" s="32" t="s">
        <v>132</v>
      </c>
      <c r="B50" s="36" t="s">
        <v>89</v>
      </c>
      <c r="C50" s="32">
        <v>690948</v>
      </c>
      <c r="D50" s="32">
        <v>2170</v>
      </c>
      <c r="E50" s="33">
        <v>318.41000000000003</v>
      </c>
      <c r="F50" s="34">
        <v>15.67</v>
      </c>
      <c r="G50" s="37">
        <v>0</v>
      </c>
      <c r="H50" s="32">
        <v>74.930000000000007</v>
      </c>
      <c r="I50" s="35">
        <v>700</v>
      </c>
      <c r="J50" s="33">
        <v>56.5</v>
      </c>
      <c r="K50" s="33">
        <v>24.46</v>
      </c>
      <c r="L50" s="32">
        <v>35.869999999999997</v>
      </c>
      <c r="M50" s="32">
        <v>23.32</v>
      </c>
      <c r="N50" s="32">
        <v>40.81</v>
      </c>
      <c r="O50" s="32">
        <v>2</v>
      </c>
      <c r="P50" s="32">
        <v>36.93</v>
      </c>
      <c r="Q50" s="32">
        <v>8.1999999999999993</v>
      </c>
      <c r="R50" s="32">
        <v>0.4</v>
      </c>
      <c r="S50" s="32">
        <v>0.04</v>
      </c>
      <c r="T50" s="32">
        <v>0.56000000000000005</v>
      </c>
    </row>
    <row r="51" spans="1:20" x14ac:dyDescent="0.3">
      <c r="A51" t="s">
        <v>133</v>
      </c>
      <c r="B51" s="36" t="s">
        <v>89</v>
      </c>
      <c r="C51" s="32">
        <v>62660551</v>
      </c>
      <c r="D51" s="32">
        <v>2345410</v>
      </c>
      <c r="E51" s="33">
        <v>26.72</v>
      </c>
      <c r="F51" s="34">
        <v>0</v>
      </c>
      <c r="G51" s="37">
        <v>0</v>
      </c>
      <c r="H51" s="32">
        <v>94.69</v>
      </c>
      <c r="I51" s="35">
        <v>700</v>
      </c>
      <c r="J51" s="33">
        <v>65.5</v>
      </c>
      <c r="K51" s="33">
        <v>0.17</v>
      </c>
      <c r="L51" s="32">
        <v>2.96</v>
      </c>
      <c r="M51" s="32">
        <v>0.52</v>
      </c>
      <c r="N51" s="32">
        <v>96.52</v>
      </c>
      <c r="O51" s="32">
        <v>2</v>
      </c>
      <c r="P51" s="32">
        <v>43.69</v>
      </c>
      <c r="Q51" s="32">
        <v>13.27</v>
      </c>
      <c r="R51" s="32">
        <v>0.55000000000000004</v>
      </c>
      <c r="S51" s="32">
        <v>0.11</v>
      </c>
      <c r="T51" s="32">
        <v>0.34</v>
      </c>
    </row>
    <row r="52" spans="1:20" x14ac:dyDescent="0.3">
      <c r="A52" t="s">
        <v>134</v>
      </c>
      <c r="B52" s="36" t="s">
        <v>89</v>
      </c>
      <c r="C52" s="32">
        <v>3702314</v>
      </c>
      <c r="D52" s="32">
        <v>342000</v>
      </c>
      <c r="E52" s="33">
        <v>10.83</v>
      </c>
      <c r="F52" s="34">
        <v>0.05</v>
      </c>
      <c r="G52" s="37">
        <v>-0.17</v>
      </c>
      <c r="H52" s="32">
        <v>93.86</v>
      </c>
      <c r="I52" s="35">
        <v>700</v>
      </c>
      <c r="J52" s="33">
        <v>83.8</v>
      </c>
      <c r="K52" s="33">
        <v>3.73</v>
      </c>
      <c r="L52" s="32">
        <v>0.51</v>
      </c>
      <c r="M52" s="32">
        <v>0.13</v>
      </c>
      <c r="N52" s="32">
        <v>99.36</v>
      </c>
      <c r="O52" s="32">
        <v>2</v>
      </c>
      <c r="P52" s="32">
        <v>42.57</v>
      </c>
      <c r="Q52" s="32">
        <v>12.93</v>
      </c>
      <c r="R52" s="32">
        <v>6.2E-2</v>
      </c>
      <c r="S52" s="32">
        <v>0.56999999999999995</v>
      </c>
      <c r="T52" s="32">
        <v>0.36899999999999999</v>
      </c>
    </row>
    <row r="53" spans="1:20" x14ac:dyDescent="0.3">
      <c r="A53" s="32" t="s">
        <v>135</v>
      </c>
      <c r="B53" s="36" t="s">
        <v>85</v>
      </c>
      <c r="C53" s="32">
        <v>21388</v>
      </c>
      <c r="D53" s="32">
        <v>240</v>
      </c>
      <c r="E53" s="33">
        <v>89.12</v>
      </c>
      <c r="F53" s="34">
        <v>50</v>
      </c>
      <c r="I53" s="35">
        <v>5000</v>
      </c>
      <c r="J53" s="33">
        <v>95</v>
      </c>
      <c r="K53" s="33">
        <v>289.88</v>
      </c>
      <c r="L53" s="32">
        <v>17.39</v>
      </c>
      <c r="M53" s="32">
        <v>13.04</v>
      </c>
      <c r="N53" s="32">
        <v>69.569999999999993</v>
      </c>
      <c r="O53" s="32">
        <v>2</v>
      </c>
      <c r="P53" s="32">
        <v>21</v>
      </c>
      <c r="R53" s="32">
        <v>0.151</v>
      </c>
      <c r="S53" s="32">
        <v>9.6000000000000002E-2</v>
      </c>
      <c r="T53" s="32">
        <v>0.753</v>
      </c>
    </row>
    <row r="54" spans="1:20" x14ac:dyDescent="0.3">
      <c r="A54" s="32" t="s">
        <v>136</v>
      </c>
      <c r="B54" s="36" t="s">
        <v>91</v>
      </c>
      <c r="C54" s="32">
        <v>4075261</v>
      </c>
      <c r="D54" s="32">
        <v>51100</v>
      </c>
      <c r="E54" s="33">
        <v>79.75</v>
      </c>
      <c r="F54" s="34">
        <v>2.52</v>
      </c>
      <c r="G54" s="37">
        <v>0.51</v>
      </c>
      <c r="H54" s="32">
        <v>9.9499999999999993</v>
      </c>
      <c r="I54" s="35">
        <v>9100</v>
      </c>
      <c r="J54" s="33">
        <v>96</v>
      </c>
      <c r="K54" s="33">
        <v>340.71</v>
      </c>
      <c r="L54" s="32">
        <v>4.41</v>
      </c>
      <c r="M54" s="32">
        <v>5.88</v>
      </c>
      <c r="N54" s="32">
        <v>89.71</v>
      </c>
      <c r="O54" s="32">
        <v>2</v>
      </c>
      <c r="P54" s="32">
        <v>18.32</v>
      </c>
      <c r="Q54" s="32">
        <v>4.3600000000000003</v>
      </c>
      <c r="R54" s="32">
        <v>8.7999999999999995E-2</v>
      </c>
      <c r="S54" s="32">
        <v>0.29899999999999999</v>
      </c>
      <c r="T54" s="32">
        <v>0.61399999999999999</v>
      </c>
    </row>
    <row r="55" spans="1:20" x14ac:dyDescent="0.3">
      <c r="A55" s="32" t="s">
        <v>137</v>
      </c>
      <c r="B55" s="36" t="s">
        <v>89</v>
      </c>
      <c r="C55" s="32">
        <v>17654843</v>
      </c>
      <c r="D55" s="32">
        <v>322460</v>
      </c>
      <c r="E55" s="33">
        <v>54.75</v>
      </c>
      <c r="F55" s="34">
        <v>0.16</v>
      </c>
      <c r="G55" s="37">
        <v>-7.0000000000000007E-2</v>
      </c>
      <c r="H55" s="32">
        <v>90.83</v>
      </c>
      <c r="I55" s="35">
        <v>1400</v>
      </c>
      <c r="J55" s="33">
        <v>50.9</v>
      </c>
      <c r="K55" s="33">
        <v>14.61</v>
      </c>
      <c r="L55" s="32">
        <v>9.75</v>
      </c>
      <c r="M55" s="32">
        <v>13.84</v>
      </c>
      <c r="N55" s="32">
        <v>76.41</v>
      </c>
      <c r="O55" s="32">
        <v>2</v>
      </c>
      <c r="P55" s="32">
        <v>35.11</v>
      </c>
      <c r="Q55" s="32">
        <v>14.84</v>
      </c>
      <c r="R55" s="32">
        <v>0.27900000000000003</v>
      </c>
      <c r="S55" s="32">
        <v>0.17100000000000001</v>
      </c>
      <c r="T55" s="32">
        <v>0.55000000000000004</v>
      </c>
    </row>
    <row r="56" spans="1:20" x14ac:dyDescent="0.3">
      <c r="A56" s="32" t="s">
        <v>138</v>
      </c>
      <c r="B56" s="36" t="s">
        <v>81</v>
      </c>
      <c r="C56" s="32">
        <v>4494749</v>
      </c>
      <c r="D56" s="32">
        <v>56542</v>
      </c>
      <c r="E56" s="33">
        <v>79.489999999999995</v>
      </c>
      <c r="F56" s="34">
        <v>10.32</v>
      </c>
      <c r="G56" s="37">
        <v>1.58</v>
      </c>
      <c r="H56" s="32">
        <v>6.84</v>
      </c>
      <c r="I56" s="35">
        <v>10600</v>
      </c>
      <c r="J56" s="33">
        <v>98.5</v>
      </c>
      <c r="K56" s="33">
        <v>420.38</v>
      </c>
      <c r="L56" s="32">
        <v>26.09</v>
      </c>
      <c r="M56" s="32">
        <v>2.27</v>
      </c>
      <c r="N56" s="32">
        <v>71.650000000000006</v>
      </c>
      <c r="P56" s="32">
        <v>9.61</v>
      </c>
      <c r="Q56" s="32">
        <v>11.48</v>
      </c>
      <c r="R56" s="32">
        <v>7.0000000000000007E-2</v>
      </c>
      <c r="S56" s="32">
        <v>0.308</v>
      </c>
      <c r="T56" s="32">
        <v>0.622</v>
      </c>
    </row>
    <row r="57" spans="1:20" x14ac:dyDescent="0.3">
      <c r="A57" s="32" t="s">
        <v>139</v>
      </c>
      <c r="B57" s="36" t="s">
        <v>91</v>
      </c>
      <c r="C57" s="32">
        <v>11382820</v>
      </c>
      <c r="D57" s="32">
        <v>110860</v>
      </c>
      <c r="E57" s="33">
        <v>102.68</v>
      </c>
      <c r="F57" s="34">
        <v>3.37</v>
      </c>
      <c r="G57" s="37">
        <v>-1.58</v>
      </c>
      <c r="H57" s="32">
        <v>6.33</v>
      </c>
      <c r="I57" s="35">
        <v>2900</v>
      </c>
      <c r="J57" s="33">
        <v>97</v>
      </c>
      <c r="K57" s="33">
        <v>74.67</v>
      </c>
      <c r="L57" s="32">
        <v>33.049999999999997</v>
      </c>
      <c r="M57" s="32">
        <v>7.6</v>
      </c>
      <c r="N57" s="32">
        <v>59.35</v>
      </c>
      <c r="O57" s="32">
        <v>2</v>
      </c>
      <c r="P57" s="32">
        <v>11.89</v>
      </c>
      <c r="Q57" s="32">
        <v>7.22</v>
      </c>
      <c r="R57" s="32">
        <v>5.5E-2</v>
      </c>
      <c r="S57" s="32">
        <v>0.26100000000000001</v>
      </c>
      <c r="T57" s="32">
        <v>0.68400000000000005</v>
      </c>
    </row>
    <row r="58" spans="1:20" x14ac:dyDescent="0.3">
      <c r="A58" s="32" t="s">
        <v>140</v>
      </c>
      <c r="B58" s="36" t="s">
        <v>102</v>
      </c>
      <c r="C58" s="32">
        <v>784301</v>
      </c>
      <c r="D58" s="32">
        <v>9250</v>
      </c>
      <c r="E58" s="33">
        <v>84.79</v>
      </c>
      <c r="F58" s="34">
        <v>7.01</v>
      </c>
      <c r="G58" s="37">
        <v>0.43</v>
      </c>
      <c r="H58" s="32">
        <v>7.18</v>
      </c>
      <c r="I58" s="35">
        <v>19200</v>
      </c>
      <c r="J58" s="33">
        <v>97.6</v>
      </c>
      <c r="L58" s="32">
        <v>7.79</v>
      </c>
      <c r="M58" s="32">
        <v>4.4400000000000004</v>
      </c>
      <c r="N58" s="32">
        <v>87.77</v>
      </c>
      <c r="O58" s="32">
        <v>3</v>
      </c>
      <c r="P58" s="32">
        <v>12.56</v>
      </c>
      <c r="Q58" s="32">
        <v>7.68</v>
      </c>
      <c r="R58" s="32">
        <v>3.6999999999999998E-2</v>
      </c>
      <c r="S58" s="32">
        <v>0.19800000000000001</v>
      </c>
      <c r="T58" s="32">
        <v>0.76500000000000001</v>
      </c>
    </row>
    <row r="59" spans="1:20" x14ac:dyDescent="0.3">
      <c r="A59" s="32" t="s">
        <v>141</v>
      </c>
      <c r="B59" s="36" t="s">
        <v>81</v>
      </c>
      <c r="C59" s="32">
        <v>10235455</v>
      </c>
      <c r="D59" s="32">
        <v>78866</v>
      </c>
      <c r="E59" s="33">
        <v>129.78</v>
      </c>
      <c r="F59" s="34">
        <v>0</v>
      </c>
      <c r="G59" s="37">
        <v>0.97</v>
      </c>
      <c r="H59" s="32">
        <v>3.93</v>
      </c>
      <c r="I59" s="35">
        <v>15700</v>
      </c>
      <c r="J59" s="33">
        <v>99.9</v>
      </c>
      <c r="K59" s="33">
        <v>314.33</v>
      </c>
      <c r="L59" s="32">
        <v>39.799999999999997</v>
      </c>
      <c r="M59" s="32">
        <v>3.05</v>
      </c>
      <c r="N59" s="32">
        <v>57.15</v>
      </c>
      <c r="O59" s="32">
        <v>3</v>
      </c>
      <c r="P59" s="32">
        <v>9.02</v>
      </c>
      <c r="Q59" s="32">
        <v>10.59</v>
      </c>
      <c r="R59" s="32">
        <v>3.4000000000000002E-2</v>
      </c>
      <c r="S59" s="32">
        <v>0.39300000000000002</v>
      </c>
      <c r="T59" s="32">
        <v>0.57299999999999995</v>
      </c>
    </row>
    <row r="60" spans="1:20" x14ac:dyDescent="0.3">
      <c r="A60" s="32" t="s">
        <v>142</v>
      </c>
      <c r="B60" s="36" t="s">
        <v>87</v>
      </c>
      <c r="C60" s="32">
        <v>5450661</v>
      </c>
      <c r="D60" s="32">
        <v>43094</v>
      </c>
      <c r="E60" s="33">
        <v>126.48</v>
      </c>
      <c r="F60" s="34">
        <v>16.97</v>
      </c>
      <c r="G60" s="37">
        <v>2.48</v>
      </c>
      <c r="H60" s="32">
        <v>4.5599999999999996</v>
      </c>
      <c r="I60" s="35">
        <v>31100</v>
      </c>
      <c r="J60" s="33">
        <v>100</v>
      </c>
      <c r="K60" s="33">
        <v>614.6</v>
      </c>
      <c r="L60" s="32">
        <v>54.02</v>
      </c>
      <c r="M60" s="32">
        <v>0.19</v>
      </c>
      <c r="N60" s="32">
        <v>45.79</v>
      </c>
      <c r="O60" s="32">
        <v>3</v>
      </c>
      <c r="P60" s="32">
        <v>11.13</v>
      </c>
      <c r="Q60" s="32">
        <v>10.36</v>
      </c>
      <c r="R60" s="32">
        <v>1.7999999999999999E-2</v>
      </c>
      <c r="S60" s="32">
        <v>0.246</v>
      </c>
      <c r="T60" s="32">
        <v>0.73499999999999999</v>
      </c>
    </row>
    <row r="61" spans="1:20" x14ac:dyDescent="0.3">
      <c r="A61" s="32" t="s">
        <v>143</v>
      </c>
      <c r="B61" s="36" t="s">
        <v>89</v>
      </c>
      <c r="C61" s="32">
        <v>486530</v>
      </c>
      <c r="D61" s="32">
        <v>23000</v>
      </c>
      <c r="E61" s="33">
        <v>21.15</v>
      </c>
      <c r="F61" s="34">
        <v>1.37</v>
      </c>
      <c r="G61" s="37">
        <v>0</v>
      </c>
      <c r="H61" s="32">
        <v>104.13</v>
      </c>
      <c r="I61" s="35">
        <v>1300</v>
      </c>
      <c r="J61" s="33">
        <v>67.900000000000006</v>
      </c>
      <c r="K61" s="33">
        <v>22.81</v>
      </c>
      <c r="L61" s="32">
        <v>0.04</v>
      </c>
      <c r="M61" s="32">
        <v>0</v>
      </c>
      <c r="N61" s="32">
        <v>99.96</v>
      </c>
      <c r="O61" s="32">
        <v>1</v>
      </c>
      <c r="P61" s="32">
        <v>39.53</v>
      </c>
      <c r="Q61" s="32">
        <v>19.309999999999999</v>
      </c>
      <c r="R61" s="32">
        <v>0.17899999999999999</v>
      </c>
      <c r="S61" s="32">
        <v>0.22500000000000001</v>
      </c>
      <c r="T61" s="32">
        <v>0.59599999999999997</v>
      </c>
    </row>
    <row r="62" spans="1:20" x14ac:dyDescent="0.3">
      <c r="A62" s="32" t="s">
        <v>144</v>
      </c>
      <c r="B62" s="36" t="s">
        <v>91</v>
      </c>
      <c r="C62" s="32">
        <v>68910</v>
      </c>
      <c r="D62" s="32">
        <v>754</v>
      </c>
      <c r="E62" s="33">
        <v>91.39</v>
      </c>
      <c r="F62" s="34">
        <v>19.63</v>
      </c>
      <c r="G62" s="37">
        <v>-13.87</v>
      </c>
      <c r="H62" s="32">
        <v>14.15</v>
      </c>
      <c r="I62" s="35">
        <v>5400</v>
      </c>
      <c r="J62" s="33">
        <v>94</v>
      </c>
      <c r="K62" s="33">
        <v>304.75</v>
      </c>
      <c r="L62" s="32">
        <v>6.67</v>
      </c>
      <c r="M62" s="32">
        <v>20</v>
      </c>
      <c r="N62" s="32">
        <v>73.33</v>
      </c>
      <c r="O62" s="32">
        <v>2</v>
      </c>
      <c r="P62" s="32">
        <v>15.27</v>
      </c>
      <c r="Q62" s="32">
        <v>6.73</v>
      </c>
      <c r="R62" s="32">
        <v>0.17699999999999999</v>
      </c>
      <c r="S62" s="32">
        <v>0.32800000000000001</v>
      </c>
      <c r="T62" s="32">
        <v>0.495</v>
      </c>
    </row>
    <row r="63" spans="1:20" x14ac:dyDescent="0.3">
      <c r="A63" t="s">
        <v>145</v>
      </c>
      <c r="B63" s="36" t="s">
        <v>91</v>
      </c>
      <c r="C63" s="32">
        <v>9183984</v>
      </c>
      <c r="D63" s="32">
        <v>48730</v>
      </c>
      <c r="E63" s="33">
        <v>188.47</v>
      </c>
      <c r="F63" s="34">
        <v>2.64</v>
      </c>
      <c r="G63" s="37">
        <v>-3.22</v>
      </c>
      <c r="H63" s="32">
        <v>32.380000000000003</v>
      </c>
      <c r="I63" s="35">
        <v>6000</v>
      </c>
      <c r="J63" s="33">
        <v>84.7</v>
      </c>
      <c r="K63" s="33">
        <v>97.4</v>
      </c>
      <c r="L63" s="32">
        <v>22.65</v>
      </c>
      <c r="M63" s="32">
        <v>10.33</v>
      </c>
      <c r="N63" s="32">
        <v>67.02</v>
      </c>
      <c r="O63" s="32">
        <v>2</v>
      </c>
      <c r="P63" s="32">
        <v>23.22</v>
      </c>
      <c r="Q63" s="32">
        <v>5.73</v>
      </c>
      <c r="R63" s="32">
        <v>0.112</v>
      </c>
      <c r="S63" s="32">
        <v>0.30599999999999999</v>
      </c>
      <c r="T63" s="32">
        <v>0.58199999999999996</v>
      </c>
    </row>
    <row r="64" spans="1:20" x14ac:dyDescent="0.3">
      <c r="A64" s="32" t="s">
        <v>146</v>
      </c>
      <c r="B64" s="36" t="s">
        <v>79</v>
      </c>
      <c r="C64" s="32">
        <v>1062777</v>
      </c>
      <c r="D64" s="32">
        <v>15007</v>
      </c>
      <c r="E64" s="33">
        <v>70.819999999999993</v>
      </c>
      <c r="F64" s="34">
        <v>4.7</v>
      </c>
      <c r="G64" s="37">
        <v>0</v>
      </c>
      <c r="H64" s="32">
        <v>47.41</v>
      </c>
      <c r="I64" s="35">
        <v>500</v>
      </c>
      <c r="J64" s="33">
        <v>58.6</v>
      </c>
      <c r="L64" s="32">
        <v>4.71</v>
      </c>
      <c r="M64" s="32">
        <v>0.67</v>
      </c>
      <c r="N64" s="32">
        <v>94.62</v>
      </c>
      <c r="O64" s="32">
        <v>2</v>
      </c>
      <c r="P64" s="32">
        <v>26.99</v>
      </c>
      <c r="Q64" s="32">
        <v>6.24</v>
      </c>
      <c r="R64" s="32">
        <v>8.5000000000000006E-2</v>
      </c>
      <c r="S64" s="32">
        <v>0.23100000000000001</v>
      </c>
      <c r="T64" s="32">
        <v>0.68400000000000005</v>
      </c>
    </row>
    <row r="65" spans="1:20" x14ac:dyDescent="0.3">
      <c r="A65" s="32" t="s">
        <v>147</v>
      </c>
      <c r="B65" s="36" t="s">
        <v>91</v>
      </c>
      <c r="C65" s="32">
        <v>13547510</v>
      </c>
      <c r="D65" s="32">
        <v>283560</v>
      </c>
      <c r="E65" s="33">
        <v>47.78</v>
      </c>
      <c r="F65" s="34">
        <v>0.79</v>
      </c>
      <c r="G65" s="37">
        <v>-8.58</v>
      </c>
      <c r="H65" s="32">
        <v>23.66</v>
      </c>
      <c r="I65" s="35">
        <v>3300</v>
      </c>
      <c r="J65" s="33">
        <v>92.5</v>
      </c>
      <c r="K65" s="33">
        <v>125.6</v>
      </c>
      <c r="L65" s="32">
        <v>5.85</v>
      </c>
      <c r="M65" s="32">
        <v>4.93</v>
      </c>
      <c r="N65" s="32">
        <v>89.22</v>
      </c>
      <c r="O65" s="32">
        <v>2</v>
      </c>
      <c r="P65" s="32">
        <v>22.29</v>
      </c>
      <c r="Q65" s="32">
        <v>4.2300000000000004</v>
      </c>
      <c r="R65" s="32">
        <v>7.0000000000000007E-2</v>
      </c>
      <c r="S65" s="32">
        <v>0.312</v>
      </c>
      <c r="T65" s="32">
        <v>0.61799999999999999</v>
      </c>
    </row>
    <row r="66" spans="1:20" x14ac:dyDescent="0.3">
      <c r="A66" s="32" t="s">
        <v>148</v>
      </c>
      <c r="B66" s="36" t="s">
        <v>83</v>
      </c>
      <c r="C66" s="32">
        <v>78887007</v>
      </c>
      <c r="D66" s="32">
        <v>1001450</v>
      </c>
      <c r="E66" s="33">
        <v>78.77</v>
      </c>
      <c r="F66" s="34">
        <v>0.24</v>
      </c>
      <c r="G66" s="37">
        <v>-0.22</v>
      </c>
      <c r="H66" s="32">
        <v>32.590000000000003</v>
      </c>
      <c r="I66" s="35">
        <v>4000</v>
      </c>
      <c r="J66" s="33">
        <v>57.7</v>
      </c>
      <c r="K66" s="33">
        <v>131.78</v>
      </c>
      <c r="L66" s="32">
        <v>2.87</v>
      </c>
      <c r="M66" s="32">
        <v>0.48</v>
      </c>
      <c r="N66" s="32">
        <v>96.65</v>
      </c>
      <c r="O66" s="32">
        <v>1</v>
      </c>
      <c r="P66" s="32">
        <v>22.94</v>
      </c>
      <c r="Q66" s="32">
        <v>5.23</v>
      </c>
      <c r="R66" s="32">
        <v>0.14899999999999999</v>
      </c>
      <c r="S66" s="32">
        <v>0.35699999999999998</v>
      </c>
      <c r="T66" s="32">
        <v>0.49299999999999999</v>
      </c>
    </row>
    <row r="67" spans="1:20" x14ac:dyDescent="0.3">
      <c r="A67" s="32" t="s">
        <v>149</v>
      </c>
      <c r="B67" s="36" t="s">
        <v>91</v>
      </c>
      <c r="C67" s="32">
        <v>6822378</v>
      </c>
      <c r="D67" s="32">
        <v>21040</v>
      </c>
      <c r="E67" s="33">
        <v>324.26</v>
      </c>
      <c r="F67" s="34">
        <v>1.46</v>
      </c>
      <c r="G67" s="37">
        <v>-3.74</v>
      </c>
      <c r="H67" s="32">
        <v>25.1</v>
      </c>
      <c r="I67" s="35">
        <v>4800</v>
      </c>
      <c r="J67" s="33">
        <v>80.2</v>
      </c>
      <c r="K67" s="33">
        <v>142.4</v>
      </c>
      <c r="L67" s="32">
        <v>31.85</v>
      </c>
      <c r="M67" s="32">
        <v>12.07</v>
      </c>
      <c r="N67" s="32">
        <v>56.08</v>
      </c>
      <c r="O67" s="32">
        <v>2</v>
      </c>
      <c r="P67" s="32">
        <v>26.61</v>
      </c>
      <c r="Q67" s="32">
        <v>5.78</v>
      </c>
      <c r="R67" s="32">
        <v>9.9000000000000005E-2</v>
      </c>
      <c r="S67" s="32">
        <v>0.30199999999999999</v>
      </c>
      <c r="T67" s="32">
        <v>0.59899999999999998</v>
      </c>
    </row>
    <row r="68" spans="1:20" x14ac:dyDescent="0.3">
      <c r="A68" s="32" t="s">
        <v>150</v>
      </c>
      <c r="B68" s="36" t="s">
        <v>89</v>
      </c>
      <c r="C68" s="32">
        <v>540109</v>
      </c>
      <c r="D68" s="32">
        <v>28051</v>
      </c>
      <c r="E68" s="33">
        <v>19.25</v>
      </c>
      <c r="F68" s="34">
        <v>1.06</v>
      </c>
      <c r="G68" s="37">
        <v>0</v>
      </c>
      <c r="H68" s="32">
        <v>85.13</v>
      </c>
      <c r="I68" s="35">
        <v>2700</v>
      </c>
      <c r="J68" s="33">
        <v>85.7</v>
      </c>
      <c r="K68" s="33">
        <v>18.510000000000002</v>
      </c>
      <c r="L68" s="32">
        <v>4.63</v>
      </c>
      <c r="M68" s="32">
        <v>3.57</v>
      </c>
      <c r="N68" s="32">
        <v>91.8</v>
      </c>
      <c r="O68" s="32">
        <v>2</v>
      </c>
      <c r="P68" s="32">
        <v>35.590000000000003</v>
      </c>
      <c r="Q68" s="32">
        <v>15.06</v>
      </c>
      <c r="R68" s="32">
        <v>0.03</v>
      </c>
      <c r="S68" s="32">
        <v>0.90600000000000003</v>
      </c>
      <c r="T68" s="32">
        <v>6.2E-2</v>
      </c>
    </row>
    <row r="69" spans="1:20" x14ac:dyDescent="0.3">
      <c r="A69" s="32" t="s">
        <v>151</v>
      </c>
      <c r="B69" s="36" t="s">
        <v>89</v>
      </c>
      <c r="C69" s="32">
        <v>4786994</v>
      </c>
      <c r="D69" s="32">
        <v>121320</v>
      </c>
      <c r="E69" s="33">
        <v>39.46</v>
      </c>
      <c r="F69" s="34">
        <v>1.84</v>
      </c>
      <c r="G69" s="37">
        <v>0</v>
      </c>
      <c r="H69" s="32">
        <v>74.87</v>
      </c>
      <c r="I69" s="35">
        <v>700</v>
      </c>
      <c r="J69" s="33">
        <v>58.6</v>
      </c>
      <c r="K69" s="33">
        <v>7.88</v>
      </c>
      <c r="L69" s="32">
        <v>4.95</v>
      </c>
      <c r="M69" s="32">
        <v>0.03</v>
      </c>
      <c r="N69" s="32">
        <v>95.02</v>
      </c>
      <c r="O69" s="32">
        <v>1.5</v>
      </c>
      <c r="P69" s="32">
        <v>34.33</v>
      </c>
      <c r="Q69" s="32">
        <v>9.6</v>
      </c>
      <c r="R69" s="32">
        <v>0.10199999999999999</v>
      </c>
      <c r="S69" s="32">
        <v>0.254</v>
      </c>
      <c r="T69" s="32">
        <v>0.64300000000000002</v>
      </c>
    </row>
    <row r="70" spans="1:20" x14ac:dyDescent="0.3">
      <c r="A70" s="32" t="s">
        <v>152</v>
      </c>
      <c r="B70" s="36" t="s">
        <v>153</v>
      </c>
      <c r="C70" s="32">
        <v>1324333</v>
      </c>
      <c r="D70" s="32">
        <v>45226</v>
      </c>
      <c r="E70" s="33">
        <v>29.28</v>
      </c>
      <c r="F70" s="34">
        <v>8.39</v>
      </c>
      <c r="G70" s="37">
        <v>-3.16</v>
      </c>
      <c r="H70" s="32">
        <v>7.87</v>
      </c>
      <c r="I70" s="35">
        <v>12300</v>
      </c>
      <c r="J70" s="33">
        <v>99.8</v>
      </c>
      <c r="K70" s="33">
        <v>333.75</v>
      </c>
      <c r="L70" s="32">
        <v>16.04</v>
      </c>
      <c r="M70" s="32">
        <v>0.45</v>
      </c>
      <c r="N70" s="32">
        <v>83.51</v>
      </c>
      <c r="O70" s="32">
        <v>3</v>
      </c>
      <c r="P70" s="32">
        <v>10.039999999999999</v>
      </c>
      <c r="Q70" s="32">
        <v>13.25</v>
      </c>
      <c r="R70" s="32">
        <v>0.04</v>
      </c>
      <c r="S70" s="32">
        <v>0.29399999999999998</v>
      </c>
      <c r="T70" s="32">
        <v>0.66600000000000004</v>
      </c>
    </row>
    <row r="71" spans="1:20" x14ac:dyDescent="0.3">
      <c r="A71" s="32" t="s">
        <v>154</v>
      </c>
      <c r="B71" s="36" t="s">
        <v>89</v>
      </c>
      <c r="C71" s="32">
        <v>74777981</v>
      </c>
      <c r="D71" s="32">
        <v>1127127</v>
      </c>
      <c r="E71" s="33">
        <v>66.34</v>
      </c>
      <c r="F71" s="34">
        <v>0</v>
      </c>
      <c r="G71" s="37">
        <v>0</v>
      </c>
      <c r="H71" s="32">
        <v>95.32</v>
      </c>
      <c r="I71" s="35">
        <v>700</v>
      </c>
      <c r="J71" s="33">
        <v>42.7</v>
      </c>
      <c r="K71" s="33">
        <v>8.16</v>
      </c>
      <c r="L71" s="32">
        <v>10.71</v>
      </c>
      <c r="M71" s="32">
        <v>0.75</v>
      </c>
      <c r="N71" s="32">
        <v>88.54</v>
      </c>
      <c r="O71" s="32">
        <v>2</v>
      </c>
      <c r="P71" s="32">
        <v>37.979999999999997</v>
      </c>
      <c r="Q71" s="32">
        <v>14.86</v>
      </c>
      <c r="R71" s="32">
        <v>0.47499999999999998</v>
      </c>
      <c r="S71" s="32">
        <v>9.9000000000000005E-2</v>
      </c>
      <c r="T71" s="32">
        <v>0.42599999999999999</v>
      </c>
    </row>
    <row r="72" spans="1:20" x14ac:dyDescent="0.3">
      <c r="A72" s="32" t="s">
        <v>155</v>
      </c>
      <c r="B72" s="36" t="s">
        <v>87</v>
      </c>
      <c r="C72" s="32">
        <v>47246</v>
      </c>
      <c r="D72" s="32">
        <v>1399</v>
      </c>
      <c r="E72" s="33">
        <v>33.770000000000003</v>
      </c>
      <c r="F72" s="34">
        <v>79.84</v>
      </c>
      <c r="G72" s="37">
        <v>1.41</v>
      </c>
      <c r="H72" s="32">
        <v>6.24</v>
      </c>
      <c r="I72" s="35">
        <v>22000</v>
      </c>
      <c r="K72" s="33">
        <v>503.75</v>
      </c>
      <c r="L72" s="32">
        <v>2.14</v>
      </c>
      <c r="M72" s="32">
        <v>0</v>
      </c>
      <c r="N72" s="32">
        <v>97.86</v>
      </c>
      <c r="P72" s="32">
        <v>14.05</v>
      </c>
      <c r="Q72" s="32">
        <v>8.6999999999999993</v>
      </c>
      <c r="R72" s="32">
        <v>0.27</v>
      </c>
      <c r="S72" s="32">
        <v>0.11</v>
      </c>
      <c r="T72" s="32">
        <v>0.62</v>
      </c>
    </row>
    <row r="73" spans="1:20" x14ac:dyDescent="0.3">
      <c r="A73" s="32" t="s">
        <v>156</v>
      </c>
      <c r="B73" s="36" t="s">
        <v>85</v>
      </c>
      <c r="C73" s="32">
        <v>905949</v>
      </c>
      <c r="D73" s="32">
        <v>18270</v>
      </c>
      <c r="E73" s="33">
        <v>49.59</v>
      </c>
      <c r="F73" s="34">
        <v>6.18</v>
      </c>
      <c r="G73" s="37">
        <v>-3.14</v>
      </c>
      <c r="H73" s="32">
        <v>12.62</v>
      </c>
      <c r="I73" s="35">
        <v>5800</v>
      </c>
      <c r="J73" s="33">
        <v>93.7</v>
      </c>
      <c r="K73" s="33">
        <v>112.59</v>
      </c>
      <c r="L73" s="32">
        <v>10.95</v>
      </c>
      <c r="M73" s="32">
        <v>4.6500000000000004</v>
      </c>
      <c r="N73" s="32">
        <v>84.4</v>
      </c>
      <c r="O73" s="32">
        <v>2</v>
      </c>
      <c r="P73" s="32">
        <v>22.55</v>
      </c>
      <c r="Q73" s="32">
        <v>5.65</v>
      </c>
      <c r="R73" s="32">
        <v>8.8999999999999996E-2</v>
      </c>
      <c r="S73" s="32">
        <v>0.13500000000000001</v>
      </c>
      <c r="T73" s="32">
        <v>0.77600000000000002</v>
      </c>
    </row>
    <row r="74" spans="1:20" x14ac:dyDescent="0.3">
      <c r="A74" s="32" t="s">
        <v>157</v>
      </c>
      <c r="B74" s="36" t="s">
        <v>87</v>
      </c>
      <c r="C74" s="32">
        <v>5231372</v>
      </c>
      <c r="D74" s="32">
        <v>338145</v>
      </c>
      <c r="E74" s="33">
        <v>15.47</v>
      </c>
      <c r="F74" s="34">
        <v>0.37</v>
      </c>
      <c r="G74" s="37">
        <v>0.95</v>
      </c>
      <c r="H74" s="32">
        <v>3.57</v>
      </c>
      <c r="I74" s="35">
        <v>27400</v>
      </c>
      <c r="J74" s="33">
        <v>100</v>
      </c>
      <c r="K74" s="33">
        <v>405.25</v>
      </c>
      <c r="L74" s="32">
        <v>7.19</v>
      </c>
      <c r="M74" s="32">
        <v>0.03</v>
      </c>
      <c r="N74" s="32">
        <v>92.78</v>
      </c>
      <c r="O74" s="32">
        <v>3</v>
      </c>
      <c r="P74" s="32">
        <v>10.45</v>
      </c>
      <c r="Q74" s="32">
        <v>9.86</v>
      </c>
      <c r="R74" s="32">
        <v>2.8000000000000001E-2</v>
      </c>
      <c r="S74" s="32">
        <v>0.29499999999999998</v>
      </c>
      <c r="T74" s="32">
        <v>0.67600000000000005</v>
      </c>
    </row>
    <row r="75" spans="1:20" x14ac:dyDescent="0.3">
      <c r="A75" s="32" t="s">
        <v>158</v>
      </c>
      <c r="B75" s="36" t="s">
        <v>87</v>
      </c>
      <c r="C75" s="32">
        <v>60876136</v>
      </c>
      <c r="D75" s="32">
        <v>547030</v>
      </c>
      <c r="E75" s="33">
        <v>111.28</v>
      </c>
      <c r="F75" s="34">
        <v>0.63</v>
      </c>
      <c r="G75" s="37">
        <v>0.66</v>
      </c>
      <c r="H75" s="32">
        <v>4.26</v>
      </c>
      <c r="I75" s="35">
        <v>27600</v>
      </c>
      <c r="J75" s="33">
        <v>99</v>
      </c>
      <c r="K75" s="33">
        <v>586.44000000000005</v>
      </c>
      <c r="L75" s="32">
        <v>33.53</v>
      </c>
      <c r="M75" s="32">
        <v>2.0699999999999998</v>
      </c>
      <c r="N75" s="32">
        <v>64.400000000000006</v>
      </c>
      <c r="O75" s="32">
        <v>4</v>
      </c>
      <c r="P75" s="32">
        <v>11.99</v>
      </c>
      <c r="Q75" s="32">
        <v>9.14</v>
      </c>
      <c r="R75" s="32">
        <v>2.1999999999999999E-2</v>
      </c>
      <c r="S75" s="32">
        <v>0.214</v>
      </c>
      <c r="T75" s="32">
        <v>0.76400000000000001</v>
      </c>
    </row>
    <row r="76" spans="1:20" x14ac:dyDescent="0.3">
      <c r="A76" s="32" t="s">
        <v>159</v>
      </c>
      <c r="B76" s="36" t="s">
        <v>91</v>
      </c>
      <c r="C76" s="32">
        <v>199509</v>
      </c>
      <c r="D76" s="32">
        <v>91000</v>
      </c>
      <c r="E76" s="33">
        <v>2.19</v>
      </c>
      <c r="F76" s="34">
        <v>0.42</v>
      </c>
      <c r="G76" s="37">
        <v>6.27</v>
      </c>
      <c r="H76" s="32">
        <v>12.07</v>
      </c>
      <c r="I76" s="35">
        <v>8300</v>
      </c>
      <c r="J76" s="33">
        <v>83</v>
      </c>
      <c r="K76" s="33">
        <v>255.63</v>
      </c>
      <c r="L76" s="32">
        <v>0.14000000000000001</v>
      </c>
      <c r="M76" s="32">
        <v>0.05</v>
      </c>
      <c r="N76" s="32">
        <v>99.81</v>
      </c>
      <c r="O76" s="32">
        <v>2</v>
      </c>
      <c r="P76" s="32">
        <v>20.46</v>
      </c>
      <c r="Q76" s="32">
        <v>4.88</v>
      </c>
      <c r="R76" s="32">
        <v>6.6000000000000003E-2</v>
      </c>
      <c r="S76" s="32">
        <v>0.156</v>
      </c>
      <c r="T76" s="32">
        <v>0.77800000000000002</v>
      </c>
    </row>
    <row r="77" spans="1:20" x14ac:dyDescent="0.3">
      <c r="A77" s="32" t="s">
        <v>160</v>
      </c>
      <c r="B77" s="36" t="s">
        <v>85</v>
      </c>
      <c r="C77" s="32">
        <v>274578</v>
      </c>
      <c r="D77" s="32">
        <v>4167</v>
      </c>
      <c r="E77" s="33">
        <v>65.89</v>
      </c>
      <c r="F77" s="34">
        <v>60.6</v>
      </c>
      <c r="G77" s="37">
        <v>2.94</v>
      </c>
      <c r="H77" s="32">
        <v>8.44</v>
      </c>
      <c r="I77" s="35">
        <v>17500</v>
      </c>
      <c r="J77" s="33">
        <v>98</v>
      </c>
      <c r="K77" s="33">
        <v>194.48</v>
      </c>
      <c r="L77" s="32">
        <v>0.82</v>
      </c>
      <c r="M77" s="32">
        <v>5.46</v>
      </c>
      <c r="N77" s="32">
        <v>93.72</v>
      </c>
      <c r="O77" s="32">
        <v>2</v>
      </c>
      <c r="P77" s="32">
        <v>16.68</v>
      </c>
      <c r="Q77" s="32">
        <v>4.6900000000000004</v>
      </c>
      <c r="R77" s="32">
        <v>3.1E-2</v>
      </c>
      <c r="S77" s="32">
        <v>0.19</v>
      </c>
      <c r="T77" s="32">
        <v>0.76900000000000002</v>
      </c>
    </row>
    <row r="78" spans="1:20" x14ac:dyDescent="0.3">
      <c r="A78" s="32" t="s">
        <v>161</v>
      </c>
      <c r="B78" s="36" t="s">
        <v>89</v>
      </c>
      <c r="C78" s="32">
        <v>1424906</v>
      </c>
      <c r="D78" s="32">
        <v>267667</v>
      </c>
      <c r="E78" s="33">
        <v>5.32</v>
      </c>
      <c r="F78" s="34">
        <v>0.33</v>
      </c>
      <c r="G78" s="37">
        <v>0</v>
      </c>
      <c r="H78" s="32">
        <v>53.64</v>
      </c>
      <c r="I78" s="35">
        <v>5500</v>
      </c>
      <c r="J78" s="33">
        <v>63.2</v>
      </c>
      <c r="K78" s="33">
        <v>27.44</v>
      </c>
      <c r="L78" s="32">
        <v>1.26</v>
      </c>
      <c r="M78" s="32">
        <v>0.66</v>
      </c>
      <c r="N78" s="32">
        <v>98.08</v>
      </c>
      <c r="O78" s="32">
        <v>2</v>
      </c>
      <c r="P78" s="32">
        <v>36.159999999999997</v>
      </c>
      <c r="Q78" s="32">
        <v>12.25</v>
      </c>
      <c r="R78" s="32">
        <v>6.0999999999999999E-2</v>
      </c>
      <c r="S78" s="32">
        <v>0.59199999999999997</v>
      </c>
      <c r="T78" s="32">
        <v>0.34799999999999998</v>
      </c>
    </row>
    <row r="79" spans="1:20" x14ac:dyDescent="0.3">
      <c r="A79" s="32" t="s">
        <v>162</v>
      </c>
      <c r="B79" s="36" t="s">
        <v>89</v>
      </c>
      <c r="C79" s="32">
        <v>1641564</v>
      </c>
      <c r="D79" s="32">
        <v>11300</v>
      </c>
      <c r="E79" s="33">
        <v>145.27000000000001</v>
      </c>
      <c r="F79" s="34">
        <v>0.71</v>
      </c>
      <c r="G79" s="37">
        <v>1.57</v>
      </c>
      <c r="H79" s="32">
        <v>72.02</v>
      </c>
      <c r="I79" s="35">
        <v>1700</v>
      </c>
      <c r="J79" s="33">
        <v>40.1</v>
      </c>
      <c r="K79" s="33">
        <v>26.8</v>
      </c>
      <c r="L79" s="32">
        <v>25</v>
      </c>
      <c r="M79" s="32">
        <v>0.5</v>
      </c>
      <c r="N79" s="32">
        <v>74.5</v>
      </c>
      <c r="O79" s="32">
        <v>2</v>
      </c>
      <c r="P79" s="32">
        <v>39.369999999999997</v>
      </c>
      <c r="Q79" s="32">
        <v>12.25</v>
      </c>
      <c r="R79" s="32">
        <v>0.308</v>
      </c>
      <c r="S79" s="32">
        <v>0.14199999999999999</v>
      </c>
      <c r="T79" s="32">
        <v>0.54900000000000004</v>
      </c>
    </row>
    <row r="80" spans="1:20" x14ac:dyDescent="0.3">
      <c r="A80" s="32" t="s">
        <v>163</v>
      </c>
      <c r="B80" s="36" t="s">
        <v>102</v>
      </c>
      <c r="C80" s="32">
        <v>1428757</v>
      </c>
      <c r="D80" s="32">
        <v>360</v>
      </c>
      <c r="E80" s="33">
        <v>3968.77</v>
      </c>
      <c r="F80" s="34">
        <v>11.11</v>
      </c>
      <c r="G80" s="37">
        <v>1.6</v>
      </c>
      <c r="H80" s="32">
        <v>22.93</v>
      </c>
      <c r="I80" s="35">
        <v>600</v>
      </c>
      <c r="K80" s="33">
        <v>244.27</v>
      </c>
      <c r="L80" s="32">
        <v>28.95</v>
      </c>
      <c r="M80" s="32">
        <v>21.05</v>
      </c>
      <c r="N80" s="32">
        <v>50</v>
      </c>
      <c r="O80" s="32">
        <v>3</v>
      </c>
      <c r="P80" s="32">
        <v>39.450000000000003</v>
      </c>
      <c r="Q80" s="32">
        <v>3.8</v>
      </c>
      <c r="R80" s="32">
        <v>0.03</v>
      </c>
      <c r="S80" s="32">
        <v>0.28299999999999997</v>
      </c>
      <c r="T80" s="32">
        <v>0.68700000000000006</v>
      </c>
    </row>
    <row r="81" spans="1:20" x14ac:dyDescent="0.3">
      <c r="A81" s="32" t="s">
        <v>164</v>
      </c>
      <c r="B81" s="36" t="s">
        <v>95</v>
      </c>
      <c r="C81" s="32">
        <v>4661473</v>
      </c>
      <c r="D81" s="32">
        <v>69700</v>
      </c>
      <c r="E81" s="33">
        <v>66.88</v>
      </c>
      <c r="F81" s="34">
        <v>0.44</v>
      </c>
      <c r="G81" s="37">
        <v>-4.7</v>
      </c>
      <c r="H81" s="32">
        <v>18.59</v>
      </c>
      <c r="I81" s="35">
        <v>2500</v>
      </c>
      <c r="J81" s="33">
        <v>99</v>
      </c>
      <c r="K81" s="33">
        <v>146.56</v>
      </c>
      <c r="L81" s="32">
        <v>11.44</v>
      </c>
      <c r="M81" s="32">
        <v>3.86</v>
      </c>
      <c r="N81" s="32">
        <v>84.7</v>
      </c>
      <c r="O81" s="32">
        <v>3</v>
      </c>
      <c r="P81" s="32">
        <v>10.41</v>
      </c>
      <c r="Q81" s="32">
        <v>9.23</v>
      </c>
      <c r="R81" s="32">
        <v>0.17199999999999999</v>
      </c>
      <c r="S81" s="32">
        <v>0.27500000000000002</v>
      </c>
      <c r="T81" s="32">
        <v>0.55300000000000005</v>
      </c>
    </row>
    <row r="82" spans="1:20" x14ac:dyDescent="0.3">
      <c r="A82" s="32" t="s">
        <v>165</v>
      </c>
      <c r="B82" s="36" t="s">
        <v>87</v>
      </c>
      <c r="C82" s="32">
        <v>82422299</v>
      </c>
      <c r="D82" s="32">
        <v>357021</v>
      </c>
      <c r="E82" s="33">
        <v>230.86</v>
      </c>
      <c r="F82" s="34">
        <v>0.67</v>
      </c>
      <c r="G82" s="37">
        <v>2.1800000000000002</v>
      </c>
      <c r="H82" s="32">
        <v>4.16</v>
      </c>
      <c r="I82" s="35">
        <v>27600</v>
      </c>
      <c r="J82" s="33">
        <v>99</v>
      </c>
      <c r="K82" s="33">
        <v>667.85</v>
      </c>
      <c r="L82" s="32">
        <v>33.85</v>
      </c>
      <c r="M82" s="32">
        <v>0.59</v>
      </c>
      <c r="N82" s="32">
        <v>65.56</v>
      </c>
      <c r="O82" s="32">
        <v>3</v>
      </c>
      <c r="P82" s="32">
        <v>8.25</v>
      </c>
      <c r="Q82" s="32">
        <v>10.62</v>
      </c>
      <c r="R82" s="32">
        <v>8.9999999999999993E-3</v>
      </c>
      <c r="S82" s="32">
        <v>0.29599999999999999</v>
      </c>
      <c r="T82" s="32">
        <v>0.69499999999999995</v>
      </c>
    </row>
    <row r="83" spans="1:20" x14ac:dyDescent="0.3">
      <c r="A83" s="32" t="s">
        <v>166</v>
      </c>
      <c r="B83" s="36" t="s">
        <v>89</v>
      </c>
      <c r="C83" s="32">
        <v>22409572</v>
      </c>
      <c r="D83" s="32">
        <v>239460</v>
      </c>
      <c r="E83" s="33">
        <v>93.58</v>
      </c>
      <c r="F83" s="34">
        <v>0.23</v>
      </c>
      <c r="G83" s="37">
        <v>-0.64</v>
      </c>
      <c r="H83" s="32">
        <v>51.43</v>
      </c>
      <c r="I83" s="35">
        <v>2200</v>
      </c>
      <c r="J83" s="33">
        <v>74.8</v>
      </c>
      <c r="K83" s="33">
        <v>14.35</v>
      </c>
      <c r="L83" s="32">
        <v>16.260000000000002</v>
      </c>
      <c r="M83" s="32">
        <v>9.67</v>
      </c>
      <c r="N83" s="32">
        <v>74.069999999999993</v>
      </c>
      <c r="O83" s="32">
        <v>2</v>
      </c>
      <c r="P83" s="32">
        <v>30.52</v>
      </c>
      <c r="Q83" s="32">
        <v>9.7200000000000006</v>
      </c>
      <c r="R83" s="32">
        <v>0.36599999999999999</v>
      </c>
      <c r="S83" s="32">
        <v>0.246</v>
      </c>
      <c r="T83" s="32">
        <v>0.38700000000000001</v>
      </c>
    </row>
    <row r="84" spans="1:20" x14ac:dyDescent="0.3">
      <c r="A84" s="32" t="s">
        <v>167</v>
      </c>
      <c r="B84" s="36" t="s">
        <v>87</v>
      </c>
      <c r="C84" s="32">
        <v>27928</v>
      </c>
      <c r="D84" s="32">
        <v>7</v>
      </c>
      <c r="E84" s="33">
        <v>3989.71</v>
      </c>
      <c r="F84" s="34">
        <v>171.43</v>
      </c>
      <c r="G84" s="37">
        <v>0</v>
      </c>
      <c r="H84" s="32">
        <v>5.13</v>
      </c>
      <c r="I84" s="35">
        <v>17500</v>
      </c>
      <c r="K84" s="33">
        <v>877.69</v>
      </c>
      <c r="L84" s="32">
        <v>0</v>
      </c>
      <c r="M84" s="32">
        <v>0</v>
      </c>
      <c r="N84" s="32">
        <v>100</v>
      </c>
      <c r="P84" s="32">
        <v>10.74</v>
      </c>
      <c r="Q84" s="32">
        <v>9.31</v>
      </c>
    </row>
    <row r="85" spans="1:20" x14ac:dyDescent="0.3">
      <c r="A85" s="32" t="s">
        <v>168</v>
      </c>
      <c r="B85" s="36" t="s">
        <v>87</v>
      </c>
      <c r="C85" s="32">
        <v>10688058</v>
      </c>
      <c r="D85" s="32">
        <v>131940</v>
      </c>
      <c r="E85" s="33">
        <v>81.010000000000005</v>
      </c>
      <c r="F85" s="34">
        <v>10.37</v>
      </c>
      <c r="G85" s="37">
        <v>2.35</v>
      </c>
      <c r="H85" s="32">
        <v>5.53</v>
      </c>
      <c r="I85" s="35">
        <v>20000</v>
      </c>
      <c r="J85" s="33">
        <v>97.5</v>
      </c>
      <c r="K85" s="33">
        <v>589.72</v>
      </c>
      <c r="L85" s="32">
        <v>21.1</v>
      </c>
      <c r="M85" s="32">
        <v>8.7799999999999994</v>
      </c>
      <c r="N85" s="32">
        <v>70.12</v>
      </c>
      <c r="O85" s="32">
        <v>3</v>
      </c>
      <c r="P85" s="32">
        <v>9.68</v>
      </c>
      <c r="Q85" s="32">
        <v>10.24</v>
      </c>
      <c r="R85" s="32">
        <v>5.3999999999999999E-2</v>
      </c>
      <c r="S85" s="32">
        <v>0.21299999999999999</v>
      </c>
      <c r="T85" s="32">
        <v>0.73299999999999998</v>
      </c>
    </row>
    <row r="86" spans="1:20" x14ac:dyDescent="0.3">
      <c r="A86" s="32" t="s">
        <v>169</v>
      </c>
      <c r="B86" s="36" t="s">
        <v>110</v>
      </c>
      <c r="C86" s="32">
        <v>56361</v>
      </c>
      <c r="D86" s="32">
        <v>2166086</v>
      </c>
      <c r="E86" s="33">
        <v>0.03</v>
      </c>
      <c r="F86" s="34">
        <v>2.04</v>
      </c>
      <c r="G86" s="37">
        <v>-8.3699999999999992</v>
      </c>
      <c r="H86" s="32">
        <v>15.82</v>
      </c>
      <c r="I86" s="35">
        <v>20000</v>
      </c>
      <c r="K86" s="33">
        <v>448.89</v>
      </c>
      <c r="L86" s="32">
        <v>0</v>
      </c>
      <c r="M86" s="32">
        <v>0</v>
      </c>
      <c r="N86" s="32">
        <v>100</v>
      </c>
      <c r="O86" s="32">
        <v>1</v>
      </c>
      <c r="P86" s="32">
        <v>15.93</v>
      </c>
      <c r="Q86" s="32">
        <v>7.84</v>
      </c>
    </row>
    <row r="87" spans="1:20" x14ac:dyDescent="0.3">
      <c r="A87" s="32" t="s">
        <v>170</v>
      </c>
      <c r="B87" s="36" t="s">
        <v>91</v>
      </c>
      <c r="C87" s="32">
        <v>89703</v>
      </c>
      <c r="D87" s="32">
        <v>344</v>
      </c>
      <c r="E87" s="33">
        <v>260.76</v>
      </c>
      <c r="F87" s="34">
        <v>35.17</v>
      </c>
      <c r="G87" s="37">
        <v>-13.92</v>
      </c>
      <c r="H87" s="32">
        <v>14.62</v>
      </c>
      <c r="I87" s="35">
        <v>5000</v>
      </c>
      <c r="J87" s="33">
        <v>98</v>
      </c>
      <c r="K87" s="33">
        <v>364.54</v>
      </c>
      <c r="L87" s="32">
        <v>5.88</v>
      </c>
      <c r="M87" s="32">
        <v>29.41</v>
      </c>
      <c r="N87" s="32">
        <v>64.709999999999994</v>
      </c>
      <c r="O87" s="32">
        <v>2</v>
      </c>
      <c r="P87" s="32">
        <v>22.08</v>
      </c>
      <c r="Q87" s="32">
        <v>6.88</v>
      </c>
      <c r="R87" s="32">
        <v>5.3999999999999999E-2</v>
      </c>
      <c r="S87" s="32">
        <v>0.18</v>
      </c>
      <c r="T87" s="32">
        <v>0.76600000000000001</v>
      </c>
    </row>
    <row r="88" spans="1:20" x14ac:dyDescent="0.3">
      <c r="A88" s="32" t="s">
        <v>171</v>
      </c>
      <c r="B88" s="36" t="s">
        <v>91</v>
      </c>
      <c r="C88" s="32">
        <v>452776</v>
      </c>
      <c r="D88" s="32">
        <v>1780</v>
      </c>
      <c r="E88" s="33">
        <v>254.37</v>
      </c>
      <c r="F88" s="34">
        <v>17.190000000000001</v>
      </c>
      <c r="G88" s="37">
        <v>-0.15</v>
      </c>
      <c r="H88" s="32">
        <v>8.6</v>
      </c>
      <c r="I88" s="35">
        <v>8000</v>
      </c>
      <c r="J88" s="33">
        <v>90</v>
      </c>
      <c r="K88" s="33">
        <v>463.81</v>
      </c>
      <c r="L88" s="32">
        <v>11.24</v>
      </c>
      <c r="M88" s="32">
        <v>3.55</v>
      </c>
      <c r="N88" s="32">
        <v>85.21</v>
      </c>
      <c r="O88" s="32">
        <v>2</v>
      </c>
      <c r="P88" s="32">
        <v>15.05</v>
      </c>
      <c r="Q88" s="32">
        <v>6.09</v>
      </c>
      <c r="R88" s="32">
        <v>0.15</v>
      </c>
      <c r="S88" s="32">
        <v>0.17</v>
      </c>
      <c r="T88" s="32">
        <v>0.68</v>
      </c>
    </row>
    <row r="89" spans="1:20" x14ac:dyDescent="0.3">
      <c r="A89" s="32" t="s">
        <v>172</v>
      </c>
      <c r="B89" s="36" t="s">
        <v>85</v>
      </c>
      <c r="C89" s="32">
        <v>171019</v>
      </c>
      <c r="D89" s="32">
        <v>541</v>
      </c>
      <c r="E89" s="33">
        <v>316.12</v>
      </c>
      <c r="F89" s="34">
        <v>23.2</v>
      </c>
      <c r="G89" s="37">
        <v>0</v>
      </c>
      <c r="H89" s="32">
        <v>6.94</v>
      </c>
      <c r="I89" s="35">
        <v>21000</v>
      </c>
      <c r="J89" s="33">
        <v>99</v>
      </c>
      <c r="K89" s="33">
        <v>491.96</v>
      </c>
      <c r="L89" s="32">
        <v>9.09</v>
      </c>
      <c r="M89" s="32">
        <v>16.36</v>
      </c>
      <c r="N89" s="32">
        <v>74.55</v>
      </c>
      <c r="O89" s="32">
        <v>2</v>
      </c>
      <c r="P89" s="32">
        <v>18.79</v>
      </c>
      <c r="Q89" s="32">
        <v>4.4800000000000004</v>
      </c>
    </row>
    <row r="90" spans="1:20" x14ac:dyDescent="0.3">
      <c r="A90" s="32" t="s">
        <v>173</v>
      </c>
      <c r="B90" s="36" t="s">
        <v>91</v>
      </c>
      <c r="C90" s="32">
        <v>12293545</v>
      </c>
      <c r="D90" s="32">
        <v>108890</v>
      </c>
      <c r="E90" s="33">
        <v>112.9</v>
      </c>
      <c r="F90" s="34">
        <v>0.37</v>
      </c>
      <c r="G90" s="37">
        <v>-1.67</v>
      </c>
      <c r="H90" s="32">
        <v>35.93</v>
      </c>
      <c r="I90" s="35">
        <v>4100</v>
      </c>
      <c r="J90" s="33">
        <v>70.599999999999994</v>
      </c>
      <c r="K90" s="33">
        <v>92.09</v>
      </c>
      <c r="L90" s="32">
        <v>12.54</v>
      </c>
      <c r="M90" s="32">
        <v>5.03</v>
      </c>
      <c r="N90" s="32">
        <v>82.43</v>
      </c>
      <c r="O90" s="32">
        <v>2</v>
      </c>
      <c r="P90" s="32">
        <v>29.88</v>
      </c>
      <c r="Q90" s="32">
        <v>5.2</v>
      </c>
      <c r="R90" s="32">
        <v>0.22700000000000001</v>
      </c>
      <c r="S90" s="32">
        <v>0.188</v>
      </c>
      <c r="T90" s="32">
        <v>0.58499999999999996</v>
      </c>
    </row>
    <row r="91" spans="1:20" x14ac:dyDescent="0.3">
      <c r="A91" s="32" t="s">
        <v>174</v>
      </c>
      <c r="B91" s="36" t="s">
        <v>87</v>
      </c>
      <c r="C91" s="32">
        <v>65409</v>
      </c>
      <c r="D91" s="32">
        <v>78</v>
      </c>
      <c r="E91" s="33">
        <v>838.58</v>
      </c>
      <c r="F91" s="34">
        <v>64.099999999999994</v>
      </c>
      <c r="G91" s="37">
        <v>3.84</v>
      </c>
      <c r="H91" s="32">
        <v>4.71</v>
      </c>
      <c r="I91" s="35">
        <v>20000</v>
      </c>
      <c r="K91" s="33">
        <v>842.39</v>
      </c>
      <c r="O91" s="32">
        <v>3</v>
      </c>
      <c r="P91" s="32">
        <v>8.81</v>
      </c>
      <c r="Q91" s="32">
        <v>10.01</v>
      </c>
      <c r="R91" s="32">
        <v>0.03</v>
      </c>
      <c r="S91" s="32">
        <v>0.1</v>
      </c>
      <c r="T91" s="32">
        <v>0.87</v>
      </c>
    </row>
    <row r="92" spans="1:20" x14ac:dyDescent="0.3">
      <c r="A92" s="32" t="s">
        <v>175</v>
      </c>
      <c r="B92" s="36" t="s">
        <v>89</v>
      </c>
      <c r="C92" s="32">
        <v>9690222</v>
      </c>
      <c r="D92" s="32">
        <v>245857</v>
      </c>
      <c r="E92" s="33">
        <v>39.409999999999997</v>
      </c>
      <c r="F92" s="34">
        <v>0.13</v>
      </c>
      <c r="G92" s="37">
        <v>-3.06</v>
      </c>
      <c r="H92" s="32">
        <v>90.37</v>
      </c>
      <c r="I92" s="35">
        <v>2100</v>
      </c>
      <c r="J92" s="33">
        <v>35.9</v>
      </c>
      <c r="K92" s="33">
        <v>2.7</v>
      </c>
      <c r="L92" s="32">
        <v>3.63</v>
      </c>
      <c r="M92" s="32">
        <v>2.58</v>
      </c>
      <c r="N92" s="32">
        <v>93.79</v>
      </c>
      <c r="O92" s="32">
        <v>2</v>
      </c>
      <c r="P92" s="32">
        <v>41.76</v>
      </c>
      <c r="Q92" s="32">
        <v>15.48</v>
      </c>
      <c r="R92" s="32">
        <v>0.23699999999999999</v>
      </c>
      <c r="S92" s="32">
        <v>0.36199999999999999</v>
      </c>
      <c r="T92" s="32">
        <v>0.40100000000000002</v>
      </c>
    </row>
    <row r="93" spans="1:20" x14ac:dyDescent="0.3">
      <c r="A93" s="32" t="s">
        <v>176</v>
      </c>
      <c r="B93" s="36" t="s">
        <v>89</v>
      </c>
      <c r="C93" s="32">
        <v>1442029</v>
      </c>
      <c r="D93" s="32">
        <v>36120</v>
      </c>
      <c r="E93" s="33">
        <v>39.92</v>
      </c>
      <c r="F93" s="34">
        <v>0.97</v>
      </c>
      <c r="G93" s="37">
        <v>-1.57</v>
      </c>
      <c r="H93" s="32">
        <v>107.17</v>
      </c>
      <c r="I93" s="35">
        <v>800</v>
      </c>
      <c r="J93" s="33">
        <v>42.4</v>
      </c>
      <c r="K93" s="33">
        <v>7.35</v>
      </c>
      <c r="L93" s="32">
        <v>10.67</v>
      </c>
      <c r="M93" s="32">
        <v>8.82</v>
      </c>
      <c r="N93" s="32">
        <v>80.510000000000005</v>
      </c>
      <c r="O93" s="32">
        <v>2</v>
      </c>
      <c r="P93" s="32">
        <v>37.22</v>
      </c>
      <c r="Q93" s="32">
        <v>16.53</v>
      </c>
      <c r="R93" s="32">
        <v>0.62</v>
      </c>
      <c r="S93" s="32">
        <v>0.12</v>
      </c>
      <c r="T93" s="32">
        <v>0.26</v>
      </c>
    </row>
    <row r="94" spans="1:20" x14ac:dyDescent="0.3">
      <c r="A94" s="32" t="s">
        <v>177</v>
      </c>
      <c r="B94" s="36" t="s">
        <v>91</v>
      </c>
      <c r="C94" s="32">
        <v>767245</v>
      </c>
      <c r="D94" s="32">
        <v>214970</v>
      </c>
      <c r="E94" s="33">
        <v>3.57</v>
      </c>
      <c r="F94" s="34">
        <v>0.21</v>
      </c>
      <c r="G94" s="37">
        <v>-2.0699999999999998</v>
      </c>
      <c r="H94" s="32">
        <v>33.26</v>
      </c>
      <c r="I94" s="35">
        <v>4000</v>
      </c>
      <c r="J94" s="33">
        <v>98.8</v>
      </c>
      <c r="K94" s="33">
        <v>143.5</v>
      </c>
      <c r="L94" s="32">
        <v>2.44</v>
      </c>
      <c r="M94" s="32">
        <v>0.15</v>
      </c>
      <c r="N94" s="32">
        <v>97.41</v>
      </c>
      <c r="O94" s="32">
        <v>2</v>
      </c>
      <c r="P94" s="32">
        <v>18.28</v>
      </c>
      <c r="Q94" s="32">
        <v>8.2799999999999994</v>
      </c>
      <c r="R94" s="32">
        <v>0.37</v>
      </c>
      <c r="S94" s="32">
        <v>0.20300000000000001</v>
      </c>
      <c r="T94" s="32">
        <v>0.42699999999999999</v>
      </c>
    </row>
    <row r="95" spans="1:20" x14ac:dyDescent="0.3">
      <c r="A95" s="32" t="s">
        <v>178</v>
      </c>
      <c r="B95" s="36" t="s">
        <v>91</v>
      </c>
      <c r="C95" s="32">
        <v>8308504</v>
      </c>
      <c r="D95" s="32">
        <v>27750</v>
      </c>
      <c r="E95" s="33">
        <v>299.41000000000003</v>
      </c>
      <c r="F95" s="34">
        <v>6.38</v>
      </c>
      <c r="G95" s="37">
        <v>-3.4</v>
      </c>
      <c r="H95" s="32">
        <v>73.45</v>
      </c>
      <c r="I95" s="35">
        <v>1600</v>
      </c>
      <c r="J95" s="33">
        <v>52.9</v>
      </c>
      <c r="K95" s="33">
        <v>16.850000000000001</v>
      </c>
      <c r="L95" s="32">
        <v>28.3</v>
      </c>
      <c r="M95" s="32">
        <v>11.61</v>
      </c>
      <c r="N95" s="32">
        <v>60.09</v>
      </c>
      <c r="O95" s="32">
        <v>2</v>
      </c>
      <c r="P95" s="32">
        <v>36.44</v>
      </c>
      <c r="Q95" s="32">
        <v>12.17</v>
      </c>
      <c r="R95" s="32">
        <v>0.28000000000000003</v>
      </c>
      <c r="S95" s="32">
        <v>0.2</v>
      </c>
      <c r="T95" s="32">
        <v>0.52</v>
      </c>
    </row>
    <row r="96" spans="1:20" x14ac:dyDescent="0.3">
      <c r="A96" s="32" t="s">
        <v>179</v>
      </c>
      <c r="B96" s="36" t="s">
        <v>91</v>
      </c>
      <c r="C96" s="32">
        <v>7326496</v>
      </c>
      <c r="D96" s="32">
        <v>112090</v>
      </c>
      <c r="E96" s="33">
        <v>65.36</v>
      </c>
      <c r="F96" s="34">
        <v>0.73</v>
      </c>
      <c r="G96" s="37">
        <v>-1.99</v>
      </c>
      <c r="H96" s="32">
        <v>29.32</v>
      </c>
      <c r="I96" s="35">
        <v>2600</v>
      </c>
      <c r="J96" s="33">
        <v>76.2</v>
      </c>
      <c r="K96" s="33">
        <v>67.48</v>
      </c>
      <c r="L96" s="32">
        <v>9.5500000000000007</v>
      </c>
      <c r="M96" s="32">
        <v>3.22</v>
      </c>
      <c r="N96" s="32">
        <v>87.23</v>
      </c>
      <c r="O96" s="32">
        <v>2</v>
      </c>
      <c r="P96" s="32">
        <v>28.24</v>
      </c>
      <c r="Q96" s="32">
        <v>5.28</v>
      </c>
      <c r="R96" s="32">
        <v>0.13900000000000001</v>
      </c>
      <c r="S96" s="32">
        <v>0.312</v>
      </c>
      <c r="T96" s="32">
        <v>0.54900000000000004</v>
      </c>
    </row>
    <row r="97" spans="1:20" x14ac:dyDescent="0.3">
      <c r="A97" s="32" t="s">
        <v>180</v>
      </c>
      <c r="B97" s="36" t="s">
        <v>79</v>
      </c>
      <c r="C97" s="32">
        <v>6940432</v>
      </c>
      <c r="D97" s="32">
        <v>1092</v>
      </c>
      <c r="E97" s="33">
        <v>6355.71</v>
      </c>
      <c r="F97" s="34">
        <v>67.12</v>
      </c>
      <c r="G97" s="37">
        <v>5.24</v>
      </c>
      <c r="H97" s="32">
        <v>2.97</v>
      </c>
      <c r="I97" s="35">
        <v>28800</v>
      </c>
      <c r="J97" s="33">
        <v>93.5</v>
      </c>
      <c r="K97" s="33">
        <v>546.74</v>
      </c>
      <c r="L97" s="32">
        <v>5.05</v>
      </c>
      <c r="M97" s="32">
        <v>1.01</v>
      </c>
      <c r="N97" s="32">
        <v>93.94</v>
      </c>
      <c r="O97" s="32">
        <v>2</v>
      </c>
      <c r="P97" s="32">
        <v>7.29</v>
      </c>
      <c r="Q97" s="32">
        <v>6.29</v>
      </c>
      <c r="R97" s="32">
        <v>1E-3</v>
      </c>
      <c r="S97" s="32">
        <v>9.1999999999999998E-2</v>
      </c>
      <c r="T97" s="32">
        <v>0.90600000000000003</v>
      </c>
    </row>
    <row r="98" spans="1:20" x14ac:dyDescent="0.3">
      <c r="A98" s="32" t="s">
        <v>181</v>
      </c>
      <c r="B98" s="36" t="s">
        <v>81</v>
      </c>
      <c r="C98" s="32">
        <v>9981334</v>
      </c>
      <c r="D98" s="32">
        <v>93030</v>
      </c>
      <c r="E98" s="33">
        <v>107.29</v>
      </c>
      <c r="F98" s="34">
        <v>0</v>
      </c>
      <c r="G98" s="37">
        <v>0.86</v>
      </c>
      <c r="H98" s="32">
        <v>8.57</v>
      </c>
      <c r="I98" s="35">
        <v>13900</v>
      </c>
      <c r="J98" s="33">
        <v>99.4</v>
      </c>
      <c r="K98" s="33">
        <v>336.23</v>
      </c>
      <c r="L98" s="32">
        <v>50.09</v>
      </c>
      <c r="M98" s="32">
        <v>2.06</v>
      </c>
      <c r="N98" s="32">
        <v>47.85</v>
      </c>
      <c r="O98" s="32">
        <v>3</v>
      </c>
      <c r="P98" s="32">
        <v>9.7200000000000006</v>
      </c>
      <c r="Q98" s="32">
        <v>13.11</v>
      </c>
      <c r="R98" s="32">
        <v>3.6999999999999998E-2</v>
      </c>
      <c r="S98" s="32">
        <v>0.312</v>
      </c>
      <c r="T98" s="32">
        <v>0.65100000000000002</v>
      </c>
    </row>
    <row r="99" spans="1:20" x14ac:dyDescent="0.3">
      <c r="A99" s="32" t="s">
        <v>182</v>
      </c>
      <c r="B99" s="36" t="s">
        <v>87</v>
      </c>
      <c r="C99" s="32">
        <v>299388</v>
      </c>
      <c r="D99" s="32">
        <v>103000</v>
      </c>
      <c r="E99" s="33">
        <v>2.91</v>
      </c>
      <c r="F99" s="34">
        <v>4.83</v>
      </c>
      <c r="G99" s="37">
        <v>2.38</v>
      </c>
      <c r="H99" s="32">
        <v>3.31</v>
      </c>
      <c r="I99" s="35">
        <v>30900</v>
      </c>
      <c r="J99" s="33">
        <v>99.9</v>
      </c>
      <c r="K99" s="33">
        <v>647.65</v>
      </c>
      <c r="L99" s="32">
        <v>7.0000000000000007E-2</v>
      </c>
      <c r="M99" s="32">
        <v>0</v>
      </c>
      <c r="N99" s="32">
        <v>99.93</v>
      </c>
      <c r="O99" s="32">
        <v>3</v>
      </c>
      <c r="P99" s="32">
        <v>13.64</v>
      </c>
      <c r="Q99" s="32">
        <v>6.72</v>
      </c>
      <c r="R99" s="32">
        <v>8.5999999999999993E-2</v>
      </c>
      <c r="S99" s="32">
        <v>0.15</v>
      </c>
      <c r="T99" s="32">
        <v>0.76500000000000001</v>
      </c>
    </row>
    <row r="100" spans="1:20" x14ac:dyDescent="0.3">
      <c r="A100" s="32" t="s">
        <v>183</v>
      </c>
      <c r="B100" s="36" t="s">
        <v>79</v>
      </c>
      <c r="C100" s="32">
        <v>1095351995</v>
      </c>
      <c r="D100" s="32">
        <v>3287590</v>
      </c>
      <c r="E100" s="33">
        <v>333.18</v>
      </c>
      <c r="F100" s="34">
        <v>0.21</v>
      </c>
      <c r="G100" s="37">
        <v>-7.0000000000000007E-2</v>
      </c>
      <c r="H100" s="32">
        <v>56.29</v>
      </c>
      <c r="I100" s="35">
        <v>2900</v>
      </c>
      <c r="J100" s="33">
        <v>59.5</v>
      </c>
      <c r="K100" s="33">
        <v>45.42</v>
      </c>
      <c r="L100" s="32">
        <v>54.4</v>
      </c>
      <c r="M100" s="32">
        <v>2.74</v>
      </c>
      <c r="N100" s="32">
        <v>42.86</v>
      </c>
      <c r="O100" s="32">
        <v>2.5</v>
      </c>
      <c r="P100" s="32">
        <v>22.01</v>
      </c>
      <c r="Q100" s="32">
        <v>8.18</v>
      </c>
      <c r="R100" s="32">
        <v>0.186</v>
      </c>
      <c r="S100" s="32">
        <v>0.27600000000000002</v>
      </c>
      <c r="T100" s="32">
        <v>0.53800000000000003</v>
      </c>
    </row>
    <row r="101" spans="1:20" x14ac:dyDescent="0.3">
      <c r="A101" s="32" t="s">
        <v>184</v>
      </c>
      <c r="B101" s="36" t="s">
        <v>79</v>
      </c>
      <c r="C101" s="32">
        <v>245452739</v>
      </c>
      <c r="D101" s="32">
        <v>1919440</v>
      </c>
      <c r="E101" s="33">
        <v>127.88</v>
      </c>
      <c r="F101" s="34">
        <v>2.85</v>
      </c>
      <c r="G101" s="37">
        <v>0</v>
      </c>
      <c r="H101" s="32">
        <v>35.6</v>
      </c>
      <c r="I101" s="35">
        <v>3200</v>
      </c>
      <c r="J101" s="33">
        <v>87.9</v>
      </c>
      <c r="K101" s="33">
        <v>52.03</v>
      </c>
      <c r="L101" s="32">
        <v>11.32</v>
      </c>
      <c r="M101" s="32">
        <v>7.23</v>
      </c>
      <c r="N101" s="32">
        <v>81.45</v>
      </c>
      <c r="O101" s="32">
        <v>2</v>
      </c>
      <c r="P101" s="32">
        <v>20.34</v>
      </c>
      <c r="Q101" s="32">
        <v>6.25</v>
      </c>
      <c r="R101" s="32">
        <v>0.13400000000000001</v>
      </c>
      <c r="S101" s="32">
        <v>0.45800000000000002</v>
      </c>
      <c r="T101" s="32">
        <v>0.40799999999999997</v>
      </c>
    </row>
    <row r="102" spans="1:20" x14ac:dyDescent="0.3">
      <c r="A102" s="32" t="s">
        <v>185</v>
      </c>
      <c r="B102" s="36" t="s">
        <v>79</v>
      </c>
      <c r="C102" s="32">
        <v>68688433</v>
      </c>
      <c r="D102" s="32">
        <v>1648000</v>
      </c>
      <c r="E102" s="33">
        <v>41.68</v>
      </c>
      <c r="F102" s="34">
        <v>0.15</v>
      </c>
      <c r="G102" s="37">
        <v>-0.84</v>
      </c>
      <c r="H102" s="32">
        <v>41.58</v>
      </c>
      <c r="I102" s="35">
        <v>7000</v>
      </c>
      <c r="J102" s="33">
        <v>79.400000000000006</v>
      </c>
      <c r="K102" s="33">
        <v>276.41000000000003</v>
      </c>
      <c r="L102" s="32">
        <v>8.7200000000000006</v>
      </c>
      <c r="M102" s="32">
        <v>1.39</v>
      </c>
      <c r="N102" s="32">
        <v>89.89</v>
      </c>
      <c r="O102" s="32">
        <v>1</v>
      </c>
      <c r="P102" s="32">
        <v>17</v>
      </c>
      <c r="Q102" s="32">
        <v>5.55</v>
      </c>
      <c r="R102" s="32">
        <v>0.11600000000000001</v>
      </c>
      <c r="S102" s="32">
        <v>0.42399999999999999</v>
      </c>
      <c r="T102" s="32">
        <v>0.46</v>
      </c>
    </row>
    <row r="103" spans="1:20" x14ac:dyDescent="0.3">
      <c r="A103" s="32" t="s">
        <v>186</v>
      </c>
      <c r="B103" s="36" t="s">
        <v>102</v>
      </c>
      <c r="C103" s="32">
        <v>26783383</v>
      </c>
      <c r="D103" s="32">
        <v>437072</v>
      </c>
      <c r="E103" s="33">
        <v>61.28</v>
      </c>
      <c r="F103" s="34">
        <v>0.01</v>
      </c>
      <c r="G103" s="37">
        <v>0</v>
      </c>
      <c r="H103" s="32">
        <v>50.25</v>
      </c>
      <c r="I103" s="35">
        <v>1500</v>
      </c>
      <c r="J103" s="33">
        <v>40.4</v>
      </c>
      <c r="K103" s="33">
        <v>38.61</v>
      </c>
      <c r="L103" s="32">
        <v>13.15</v>
      </c>
      <c r="M103" s="32">
        <v>0.78</v>
      </c>
      <c r="N103" s="32">
        <v>86.07</v>
      </c>
      <c r="O103" s="32">
        <v>1</v>
      </c>
      <c r="P103" s="32">
        <v>31.98</v>
      </c>
      <c r="Q103" s="32">
        <v>5.37</v>
      </c>
      <c r="R103" s="32">
        <v>7.2999999999999995E-2</v>
      </c>
      <c r="S103" s="32">
        <v>0.66600000000000004</v>
      </c>
      <c r="T103" s="32">
        <v>0.26100000000000001</v>
      </c>
    </row>
    <row r="104" spans="1:20" x14ac:dyDescent="0.3">
      <c r="A104" s="32" t="s">
        <v>187</v>
      </c>
      <c r="B104" s="36" t="s">
        <v>87</v>
      </c>
      <c r="C104" s="32">
        <v>4062235</v>
      </c>
      <c r="D104" s="32">
        <v>70280</v>
      </c>
      <c r="E104" s="33">
        <v>57.8</v>
      </c>
      <c r="F104" s="34">
        <v>2.06</v>
      </c>
      <c r="G104" s="37">
        <v>4.99</v>
      </c>
      <c r="H104" s="32">
        <v>5.39</v>
      </c>
      <c r="I104" s="35">
        <v>29600</v>
      </c>
      <c r="J104" s="33">
        <v>98</v>
      </c>
      <c r="K104" s="33">
        <v>500.46</v>
      </c>
      <c r="L104" s="32">
        <v>15.2</v>
      </c>
      <c r="M104" s="32">
        <v>0.03</v>
      </c>
      <c r="N104" s="32">
        <v>84.77</v>
      </c>
      <c r="O104" s="32">
        <v>3</v>
      </c>
      <c r="P104" s="32">
        <v>14.45</v>
      </c>
      <c r="Q104" s="32">
        <v>7.82</v>
      </c>
      <c r="R104" s="32">
        <v>0.05</v>
      </c>
      <c r="S104" s="32">
        <v>0.46</v>
      </c>
      <c r="T104" s="32">
        <v>0.49</v>
      </c>
    </row>
    <row r="105" spans="1:20" x14ac:dyDescent="0.3">
      <c r="A105" s="32" t="s">
        <v>188</v>
      </c>
      <c r="B105" s="36" t="s">
        <v>87</v>
      </c>
      <c r="C105" s="32">
        <v>75441</v>
      </c>
      <c r="D105" s="32">
        <v>572</v>
      </c>
      <c r="E105" s="33">
        <v>131.88999999999999</v>
      </c>
      <c r="F105" s="34">
        <v>27.97</v>
      </c>
      <c r="G105" s="37">
        <v>5.36</v>
      </c>
      <c r="H105" s="32">
        <v>5.93</v>
      </c>
      <c r="I105" s="35">
        <v>21000</v>
      </c>
      <c r="K105" s="33">
        <v>676.02</v>
      </c>
      <c r="L105" s="32">
        <v>9</v>
      </c>
      <c r="M105" s="32">
        <v>0</v>
      </c>
      <c r="N105" s="32">
        <v>91</v>
      </c>
      <c r="O105" s="32">
        <v>3</v>
      </c>
      <c r="P105" s="32">
        <v>11.05</v>
      </c>
      <c r="Q105" s="32">
        <v>11.19</v>
      </c>
      <c r="R105" s="32">
        <v>0.01</v>
      </c>
      <c r="S105" s="32">
        <v>0.13</v>
      </c>
      <c r="T105" s="32">
        <v>0.86</v>
      </c>
    </row>
    <row r="106" spans="1:20" x14ac:dyDescent="0.3">
      <c r="A106" s="32" t="s">
        <v>189</v>
      </c>
      <c r="B106" s="36" t="s">
        <v>102</v>
      </c>
      <c r="C106" s="32">
        <v>6352117</v>
      </c>
      <c r="D106" s="32">
        <v>20770</v>
      </c>
      <c r="E106" s="33">
        <v>305.83</v>
      </c>
      <c r="F106" s="34">
        <v>1.31</v>
      </c>
      <c r="G106" s="37">
        <v>0.68</v>
      </c>
      <c r="H106" s="32">
        <v>7.03</v>
      </c>
      <c r="I106" s="35">
        <v>19800</v>
      </c>
      <c r="J106" s="33">
        <v>95.4</v>
      </c>
      <c r="K106" s="33">
        <v>462.26</v>
      </c>
      <c r="L106" s="32">
        <v>16.39</v>
      </c>
      <c r="M106" s="32">
        <v>4.17</v>
      </c>
      <c r="N106" s="32">
        <v>79.44</v>
      </c>
      <c r="O106" s="32">
        <v>3</v>
      </c>
      <c r="P106" s="32">
        <v>17.97</v>
      </c>
      <c r="Q106" s="32">
        <v>6.18</v>
      </c>
      <c r="R106" s="32">
        <v>2.5999999999999999E-2</v>
      </c>
      <c r="S106" s="32">
        <v>0.317</v>
      </c>
      <c r="T106" s="32">
        <v>0.65700000000000003</v>
      </c>
    </row>
    <row r="107" spans="1:20" x14ac:dyDescent="0.3">
      <c r="A107" s="32" t="s">
        <v>190</v>
      </c>
      <c r="B107" s="36" t="s">
        <v>87</v>
      </c>
      <c r="C107" s="32">
        <v>58133509</v>
      </c>
      <c r="D107" s="32">
        <v>301230</v>
      </c>
      <c r="E107" s="33">
        <v>192.99</v>
      </c>
      <c r="F107" s="34">
        <v>2.52</v>
      </c>
      <c r="G107" s="37">
        <v>2.0699999999999998</v>
      </c>
      <c r="H107" s="32">
        <v>5.94</v>
      </c>
      <c r="I107" s="35">
        <v>26700</v>
      </c>
      <c r="J107" s="33">
        <v>98.6</v>
      </c>
      <c r="K107" s="33">
        <v>430.89</v>
      </c>
      <c r="L107" s="32">
        <v>27.79</v>
      </c>
      <c r="M107" s="32">
        <v>9.5299999999999994</v>
      </c>
      <c r="N107" s="32">
        <v>62.68</v>
      </c>
      <c r="P107" s="32">
        <v>8.7200000000000006</v>
      </c>
      <c r="Q107" s="32">
        <v>10.4</v>
      </c>
      <c r="R107" s="32">
        <v>2.1000000000000001E-2</v>
      </c>
      <c r="S107" s="32">
        <v>0.29099999999999998</v>
      </c>
      <c r="T107" s="32">
        <v>0.68799999999999994</v>
      </c>
    </row>
    <row r="108" spans="1:20" x14ac:dyDescent="0.3">
      <c r="A108" s="32" t="s">
        <v>191</v>
      </c>
      <c r="B108" s="36" t="s">
        <v>91</v>
      </c>
      <c r="C108" s="32">
        <v>2758124</v>
      </c>
      <c r="D108" s="32">
        <v>10991</v>
      </c>
      <c r="E108" s="33">
        <v>250.94</v>
      </c>
      <c r="F108" s="34">
        <v>9.3000000000000007</v>
      </c>
      <c r="G108" s="37">
        <v>-4.92</v>
      </c>
      <c r="H108" s="32">
        <v>12.36</v>
      </c>
      <c r="I108" s="35">
        <v>3900</v>
      </c>
      <c r="J108" s="33">
        <v>87.9</v>
      </c>
      <c r="K108" s="33">
        <v>124</v>
      </c>
      <c r="L108" s="32">
        <v>16.07</v>
      </c>
      <c r="M108" s="32">
        <v>10.16</v>
      </c>
      <c r="N108" s="32">
        <v>73.77</v>
      </c>
      <c r="O108" s="32">
        <v>2</v>
      </c>
      <c r="P108" s="32">
        <v>20.82</v>
      </c>
      <c r="Q108" s="32">
        <v>6.52</v>
      </c>
      <c r="R108" s="32">
        <v>4.9000000000000002E-2</v>
      </c>
      <c r="S108" s="32">
        <v>0.33700000000000002</v>
      </c>
      <c r="T108" s="32">
        <v>0.61499999999999999</v>
      </c>
    </row>
    <row r="109" spans="1:20" x14ac:dyDescent="0.3">
      <c r="A109" s="32" t="s">
        <v>192</v>
      </c>
      <c r="B109" s="36" t="s">
        <v>79</v>
      </c>
      <c r="C109" s="32">
        <v>127463611</v>
      </c>
      <c r="D109" s="32">
        <v>377835</v>
      </c>
      <c r="E109" s="33">
        <v>337.35</v>
      </c>
      <c r="F109" s="34">
        <v>7.87</v>
      </c>
      <c r="G109" s="37">
        <v>0</v>
      </c>
      <c r="H109" s="32">
        <v>3.26</v>
      </c>
      <c r="I109" s="35">
        <v>28200</v>
      </c>
      <c r="J109" s="33">
        <v>99</v>
      </c>
      <c r="K109" s="33">
        <v>461.15</v>
      </c>
      <c r="L109" s="32">
        <v>12.19</v>
      </c>
      <c r="M109" s="32">
        <v>0.96</v>
      </c>
      <c r="N109" s="32">
        <v>86.85</v>
      </c>
      <c r="O109" s="32">
        <v>3</v>
      </c>
      <c r="P109" s="32">
        <v>9.3699999999999992</v>
      </c>
      <c r="Q109" s="32">
        <v>9.16</v>
      </c>
      <c r="R109" s="32">
        <v>1.7000000000000001E-2</v>
      </c>
      <c r="S109" s="32">
        <v>0.25800000000000001</v>
      </c>
      <c r="T109" s="32">
        <v>0.72499999999999998</v>
      </c>
    </row>
    <row r="110" spans="1:20" x14ac:dyDescent="0.3">
      <c r="A110" s="32" t="s">
        <v>193</v>
      </c>
      <c r="B110" s="36" t="s">
        <v>87</v>
      </c>
      <c r="C110" s="32">
        <v>91084</v>
      </c>
      <c r="D110" s="32">
        <v>116</v>
      </c>
      <c r="E110" s="33">
        <v>785.21</v>
      </c>
      <c r="F110" s="34">
        <v>60.34</v>
      </c>
      <c r="G110" s="37">
        <v>2.76</v>
      </c>
      <c r="H110" s="32">
        <v>5.24</v>
      </c>
      <c r="I110" s="35">
        <v>24800</v>
      </c>
      <c r="K110" s="33">
        <v>811.34</v>
      </c>
      <c r="L110" s="32">
        <v>0</v>
      </c>
      <c r="M110" s="32">
        <v>0</v>
      </c>
      <c r="N110" s="32">
        <v>100</v>
      </c>
      <c r="O110" s="32">
        <v>3</v>
      </c>
      <c r="P110" s="32">
        <v>9.3000000000000007</v>
      </c>
      <c r="Q110" s="32">
        <v>9.2799999999999994</v>
      </c>
      <c r="R110" s="32">
        <v>0.05</v>
      </c>
      <c r="S110" s="32">
        <v>0.02</v>
      </c>
      <c r="T110" s="32">
        <v>0.93</v>
      </c>
    </row>
    <row r="111" spans="1:20" x14ac:dyDescent="0.3">
      <c r="A111" s="32" t="s">
        <v>194</v>
      </c>
      <c r="B111" s="36" t="s">
        <v>102</v>
      </c>
      <c r="C111" s="32">
        <v>5906760</v>
      </c>
      <c r="D111" s="32">
        <v>92300</v>
      </c>
      <c r="E111" s="33">
        <v>64</v>
      </c>
      <c r="F111" s="34">
        <v>0.03</v>
      </c>
      <c r="G111" s="37">
        <v>6.59</v>
      </c>
      <c r="H111" s="32">
        <v>17.350000000000001</v>
      </c>
      <c r="I111" s="35">
        <v>4300</v>
      </c>
      <c r="J111" s="33">
        <v>91.3</v>
      </c>
      <c r="K111" s="33">
        <v>104.51</v>
      </c>
      <c r="L111" s="32">
        <v>2.67</v>
      </c>
      <c r="M111" s="32">
        <v>1.83</v>
      </c>
      <c r="N111" s="32">
        <v>95.5</v>
      </c>
      <c r="O111" s="32">
        <v>1</v>
      </c>
      <c r="P111" s="32">
        <v>21.25</v>
      </c>
      <c r="Q111" s="32">
        <v>2.65</v>
      </c>
      <c r="R111" s="32">
        <v>3.3000000000000002E-2</v>
      </c>
      <c r="S111" s="32">
        <v>0.28699999999999998</v>
      </c>
      <c r="T111" s="32">
        <v>0.68</v>
      </c>
    </row>
    <row r="112" spans="1:20" x14ac:dyDescent="0.3">
      <c r="A112" s="32" t="s">
        <v>195</v>
      </c>
      <c r="B112" s="36" t="s">
        <v>95</v>
      </c>
      <c r="C112" s="32">
        <v>15233244</v>
      </c>
      <c r="D112" s="32">
        <v>2717300</v>
      </c>
      <c r="E112" s="33">
        <v>5.61</v>
      </c>
      <c r="F112" s="34">
        <v>0</v>
      </c>
      <c r="G112" s="37">
        <v>-3.35</v>
      </c>
      <c r="H112" s="32">
        <v>29.21</v>
      </c>
      <c r="I112" s="35">
        <v>6300</v>
      </c>
      <c r="J112" s="33">
        <v>98.4</v>
      </c>
      <c r="K112" s="33">
        <v>164.11</v>
      </c>
      <c r="L112" s="32">
        <v>7.98</v>
      </c>
      <c r="M112" s="32">
        <v>0.05</v>
      </c>
      <c r="N112" s="32">
        <v>91.97</v>
      </c>
      <c r="O112" s="32">
        <v>4</v>
      </c>
      <c r="P112" s="32">
        <v>16</v>
      </c>
      <c r="Q112" s="32">
        <v>9.42</v>
      </c>
      <c r="R112" s="32">
        <v>6.7000000000000004E-2</v>
      </c>
      <c r="S112" s="32">
        <v>0.38600000000000001</v>
      </c>
      <c r="T112" s="32">
        <v>0.54700000000000004</v>
      </c>
    </row>
    <row r="113" spans="1:20" x14ac:dyDescent="0.3">
      <c r="A113" s="32" t="s">
        <v>196</v>
      </c>
      <c r="B113" s="36" t="s">
        <v>89</v>
      </c>
      <c r="C113" s="32">
        <v>34707817</v>
      </c>
      <c r="D113" s="32">
        <v>582650</v>
      </c>
      <c r="E113" s="33">
        <v>59.57</v>
      </c>
      <c r="F113" s="34">
        <v>0.09</v>
      </c>
      <c r="G113" s="37">
        <v>-0.1</v>
      </c>
      <c r="H113" s="32">
        <v>61.47</v>
      </c>
      <c r="I113" s="35">
        <v>1000</v>
      </c>
      <c r="J113" s="33">
        <v>85.1</v>
      </c>
      <c r="K113" s="33">
        <v>8.1199999999999992</v>
      </c>
      <c r="L113" s="32">
        <v>8.08</v>
      </c>
      <c r="M113" s="32">
        <v>0.98</v>
      </c>
      <c r="N113" s="32">
        <v>90.94</v>
      </c>
      <c r="O113" s="32">
        <v>1.5</v>
      </c>
      <c r="P113" s="32">
        <v>39.72</v>
      </c>
      <c r="Q113" s="32">
        <v>14.02</v>
      </c>
      <c r="R113" s="32">
        <v>0.16300000000000001</v>
      </c>
      <c r="S113" s="32">
        <v>0.188</v>
      </c>
      <c r="T113" s="32">
        <v>0.65100000000000002</v>
      </c>
    </row>
    <row r="114" spans="1:20" x14ac:dyDescent="0.3">
      <c r="A114" s="32" t="s">
        <v>197</v>
      </c>
      <c r="B114" s="36" t="s">
        <v>85</v>
      </c>
      <c r="C114" s="32">
        <v>105432</v>
      </c>
      <c r="D114" s="32">
        <v>811</v>
      </c>
      <c r="E114" s="33">
        <v>130</v>
      </c>
      <c r="F114" s="34">
        <v>140.94</v>
      </c>
      <c r="G114" s="37">
        <v>0</v>
      </c>
      <c r="H114" s="32">
        <v>48.52</v>
      </c>
      <c r="I114" s="35">
        <v>800</v>
      </c>
      <c r="K114" s="33">
        <v>42.68</v>
      </c>
      <c r="L114" s="32">
        <v>2.74</v>
      </c>
      <c r="M114" s="32">
        <v>50.68</v>
      </c>
      <c r="N114" s="32">
        <v>46.58</v>
      </c>
      <c r="O114" s="32">
        <v>2</v>
      </c>
      <c r="P114" s="32">
        <v>30.65</v>
      </c>
      <c r="Q114" s="32">
        <v>8.26</v>
      </c>
      <c r="R114" s="32">
        <v>8.8999999999999996E-2</v>
      </c>
      <c r="S114" s="32">
        <v>0.24199999999999999</v>
      </c>
      <c r="T114" s="32">
        <v>0.66800000000000004</v>
      </c>
    </row>
    <row r="115" spans="1:20" x14ac:dyDescent="0.3">
      <c r="A115" s="32" t="s">
        <v>198</v>
      </c>
      <c r="B115" s="36" t="s">
        <v>79</v>
      </c>
      <c r="C115" s="32">
        <v>23113019</v>
      </c>
      <c r="D115" s="32">
        <v>120540</v>
      </c>
      <c r="E115" s="33">
        <v>191.75</v>
      </c>
      <c r="F115" s="34">
        <v>2.0699999999999998</v>
      </c>
      <c r="G115" s="37">
        <v>0</v>
      </c>
      <c r="H115" s="32">
        <v>24.04</v>
      </c>
      <c r="I115" s="35">
        <v>1300</v>
      </c>
      <c r="J115" s="33">
        <v>99</v>
      </c>
      <c r="K115" s="33">
        <v>42.4</v>
      </c>
      <c r="L115" s="32">
        <v>20.76</v>
      </c>
      <c r="M115" s="32">
        <v>2.4900000000000002</v>
      </c>
      <c r="N115" s="32">
        <v>76.75</v>
      </c>
      <c r="O115" s="32">
        <v>3</v>
      </c>
      <c r="P115" s="32">
        <v>15.54</v>
      </c>
      <c r="Q115" s="32">
        <v>7.13</v>
      </c>
      <c r="R115" s="32">
        <v>0.3</v>
      </c>
      <c r="S115" s="32">
        <v>0.34</v>
      </c>
      <c r="T115" s="32">
        <v>0.36</v>
      </c>
    </row>
    <row r="116" spans="1:20" x14ac:dyDescent="0.3">
      <c r="A116" s="32" t="s">
        <v>199</v>
      </c>
      <c r="B116" s="36" t="s">
        <v>79</v>
      </c>
      <c r="C116" s="32">
        <v>48846823</v>
      </c>
      <c r="D116" s="32">
        <v>98480</v>
      </c>
      <c r="E116" s="33">
        <v>496.01</v>
      </c>
      <c r="F116" s="34">
        <v>2.4500000000000002</v>
      </c>
      <c r="G116" s="37">
        <v>0</v>
      </c>
      <c r="H116" s="32">
        <v>7.05</v>
      </c>
      <c r="I116" s="35">
        <v>17800</v>
      </c>
      <c r="J116" s="33">
        <v>97.9</v>
      </c>
      <c r="K116" s="33">
        <v>486.11</v>
      </c>
      <c r="L116" s="32">
        <v>17.18</v>
      </c>
      <c r="M116" s="32">
        <v>1.95</v>
      </c>
      <c r="N116" s="32">
        <v>80.87</v>
      </c>
      <c r="O116" s="32">
        <v>3</v>
      </c>
      <c r="P116" s="32">
        <v>10</v>
      </c>
      <c r="Q116" s="32">
        <v>5.85</v>
      </c>
      <c r="R116" s="32">
        <v>3.3000000000000002E-2</v>
      </c>
      <c r="S116" s="32">
        <v>0.40300000000000002</v>
      </c>
      <c r="T116" s="32">
        <v>0.56299999999999994</v>
      </c>
    </row>
    <row r="117" spans="1:20" x14ac:dyDescent="0.3">
      <c r="A117" s="32" t="s">
        <v>200</v>
      </c>
      <c r="B117" s="36" t="s">
        <v>102</v>
      </c>
      <c r="C117" s="32">
        <v>2418393</v>
      </c>
      <c r="D117" s="32">
        <v>17820</v>
      </c>
      <c r="E117" s="33">
        <v>135.71</v>
      </c>
      <c r="F117" s="34">
        <v>2.8</v>
      </c>
      <c r="G117" s="37">
        <v>14.18</v>
      </c>
      <c r="H117" s="32">
        <v>9.9499999999999993</v>
      </c>
      <c r="I117" s="35">
        <v>19000</v>
      </c>
      <c r="J117" s="33">
        <v>83.5</v>
      </c>
      <c r="K117" s="33">
        <v>211.01</v>
      </c>
      <c r="L117" s="32">
        <v>0.73</v>
      </c>
      <c r="M117" s="32">
        <v>0.11</v>
      </c>
      <c r="N117" s="32">
        <v>99.16</v>
      </c>
      <c r="O117" s="32">
        <v>1</v>
      </c>
      <c r="P117" s="32">
        <v>21.94</v>
      </c>
      <c r="Q117" s="32">
        <v>2.41</v>
      </c>
      <c r="R117" s="32">
        <v>4.0000000000000001E-3</v>
      </c>
      <c r="S117" s="32">
        <v>0.47899999999999998</v>
      </c>
      <c r="T117" s="32">
        <v>0.51600000000000001</v>
      </c>
    </row>
    <row r="118" spans="1:20" x14ac:dyDescent="0.3">
      <c r="A118" s="32" t="s">
        <v>201</v>
      </c>
      <c r="B118" s="36" t="s">
        <v>95</v>
      </c>
      <c r="C118" s="32">
        <v>5213898</v>
      </c>
      <c r="D118" s="32">
        <v>198500</v>
      </c>
      <c r="E118" s="33">
        <v>26.27</v>
      </c>
      <c r="F118" s="34">
        <v>0</v>
      </c>
      <c r="G118" s="37">
        <v>-2.4500000000000002</v>
      </c>
      <c r="H118" s="32">
        <v>35.64</v>
      </c>
      <c r="I118" s="35">
        <v>1600</v>
      </c>
      <c r="J118" s="33">
        <v>97</v>
      </c>
      <c r="K118" s="33">
        <v>84.04</v>
      </c>
      <c r="L118" s="32">
        <v>7.3</v>
      </c>
      <c r="M118" s="32">
        <v>0.35</v>
      </c>
      <c r="N118" s="32">
        <v>92.35</v>
      </c>
      <c r="O118" s="32">
        <v>2.5</v>
      </c>
      <c r="P118" s="32">
        <v>22.8</v>
      </c>
      <c r="Q118" s="32">
        <v>7.08</v>
      </c>
      <c r="R118" s="32">
        <v>0.35299999999999998</v>
      </c>
      <c r="S118" s="32">
        <v>0.20799999999999999</v>
      </c>
      <c r="T118" s="32">
        <v>0.439</v>
      </c>
    </row>
    <row r="119" spans="1:20" x14ac:dyDescent="0.3">
      <c r="A119" s="32" t="s">
        <v>202</v>
      </c>
      <c r="B119" s="36" t="s">
        <v>79</v>
      </c>
      <c r="C119" s="32">
        <v>6368481</v>
      </c>
      <c r="D119" s="32">
        <v>236800</v>
      </c>
      <c r="E119" s="33">
        <v>26.89</v>
      </c>
      <c r="F119" s="34">
        <v>0</v>
      </c>
      <c r="G119" s="37">
        <v>0</v>
      </c>
      <c r="H119" s="32">
        <v>85.22</v>
      </c>
      <c r="I119" s="35">
        <v>1700</v>
      </c>
      <c r="J119" s="33">
        <v>66.400000000000006</v>
      </c>
      <c r="K119" s="33">
        <v>14.14</v>
      </c>
      <c r="L119" s="32">
        <v>3.8</v>
      </c>
      <c r="M119" s="32">
        <v>0.35</v>
      </c>
      <c r="N119" s="32">
        <v>95.85</v>
      </c>
      <c r="O119" s="32">
        <v>2</v>
      </c>
      <c r="P119" s="32">
        <v>35.49</v>
      </c>
      <c r="Q119" s="32">
        <v>11.55</v>
      </c>
      <c r="R119" s="32">
        <v>0.45500000000000002</v>
      </c>
      <c r="S119" s="32">
        <v>0.28699999999999998</v>
      </c>
      <c r="T119" s="32">
        <v>0.25800000000000001</v>
      </c>
    </row>
    <row r="120" spans="1:20" x14ac:dyDescent="0.3">
      <c r="A120" s="32" t="s">
        <v>203</v>
      </c>
      <c r="B120" s="36" t="s">
        <v>153</v>
      </c>
      <c r="C120" s="32">
        <v>2274735</v>
      </c>
      <c r="D120" s="32">
        <v>64589</v>
      </c>
      <c r="E120" s="33">
        <v>35.22</v>
      </c>
      <c r="F120" s="34">
        <v>0.82</v>
      </c>
      <c r="G120" s="37">
        <v>-2.23</v>
      </c>
      <c r="H120" s="32">
        <v>9.5500000000000007</v>
      </c>
      <c r="I120" s="35">
        <v>10200</v>
      </c>
      <c r="J120" s="33">
        <v>99.8</v>
      </c>
      <c r="K120" s="33">
        <v>321.36</v>
      </c>
      <c r="L120" s="32">
        <v>29.67</v>
      </c>
      <c r="M120" s="32">
        <v>0.47</v>
      </c>
      <c r="N120" s="32">
        <v>69.86</v>
      </c>
      <c r="O120" s="32">
        <v>3</v>
      </c>
      <c r="P120" s="32">
        <v>9.24</v>
      </c>
      <c r="Q120" s="32">
        <v>13.66</v>
      </c>
      <c r="R120" s="32">
        <v>0.04</v>
      </c>
      <c r="S120" s="32">
        <v>0.26100000000000001</v>
      </c>
      <c r="T120" s="32">
        <v>0.69899999999999995</v>
      </c>
    </row>
    <row r="121" spans="1:20" x14ac:dyDescent="0.3">
      <c r="A121" s="32" t="s">
        <v>204</v>
      </c>
      <c r="B121" s="36" t="s">
        <v>102</v>
      </c>
      <c r="C121" s="32">
        <v>3874050</v>
      </c>
      <c r="D121" s="32">
        <v>10400</v>
      </c>
      <c r="E121" s="33">
        <v>372.5</v>
      </c>
      <c r="F121" s="34">
        <v>2.16</v>
      </c>
      <c r="G121" s="37">
        <v>0</v>
      </c>
      <c r="H121" s="32">
        <v>24.52</v>
      </c>
      <c r="I121" s="35">
        <v>4800</v>
      </c>
      <c r="J121" s="33">
        <v>87.4</v>
      </c>
      <c r="K121" s="33">
        <v>255.55</v>
      </c>
      <c r="L121" s="32">
        <v>16.62</v>
      </c>
      <c r="M121" s="32">
        <v>13.98</v>
      </c>
      <c r="N121" s="32">
        <v>69.400000000000006</v>
      </c>
      <c r="P121" s="32">
        <v>18.52</v>
      </c>
      <c r="Q121" s="32">
        <v>6.21</v>
      </c>
      <c r="R121" s="32">
        <v>0.12</v>
      </c>
      <c r="S121" s="32">
        <v>0.21</v>
      </c>
      <c r="T121" s="32">
        <v>0.67</v>
      </c>
    </row>
    <row r="122" spans="1:20" x14ac:dyDescent="0.3">
      <c r="A122" s="32" t="s">
        <v>205</v>
      </c>
      <c r="B122" s="36" t="s">
        <v>89</v>
      </c>
      <c r="C122" s="32">
        <v>2022331</v>
      </c>
      <c r="D122" s="32">
        <v>30355</v>
      </c>
      <c r="E122" s="33">
        <v>66.62</v>
      </c>
      <c r="F122" s="34">
        <v>0</v>
      </c>
      <c r="G122" s="37">
        <v>-0.74</v>
      </c>
      <c r="H122" s="32">
        <v>84.23</v>
      </c>
      <c r="I122" s="35">
        <v>3000</v>
      </c>
      <c r="J122" s="33">
        <v>84.8</v>
      </c>
      <c r="K122" s="33">
        <v>23.73</v>
      </c>
      <c r="L122" s="32">
        <v>10.87</v>
      </c>
      <c r="M122" s="32">
        <v>0.13</v>
      </c>
      <c r="N122" s="32">
        <v>89</v>
      </c>
      <c r="O122" s="32">
        <v>3</v>
      </c>
      <c r="P122" s="32">
        <v>24.75</v>
      </c>
      <c r="Q122" s="32">
        <v>28.71</v>
      </c>
      <c r="R122" s="32">
        <v>0.16300000000000001</v>
      </c>
      <c r="S122" s="32">
        <v>0.443</v>
      </c>
      <c r="T122" s="32">
        <v>0.39400000000000002</v>
      </c>
    </row>
    <row r="123" spans="1:20" x14ac:dyDescent="0.3">
      <c r="A123" s="32" t="s">
        <v>206</v>
      </c>
      <c r="B123" s="36" t="s">
        <v>89</v>
      </c>
      <c r="C123" s="32">
        <v>3042004</v>
      </c>
      <c r="D123" s="32">
        <v>111370</v>
      </c>
      <c r="E123" s="33">
        <v>27.31</v>
      </c>
      <c r="F123" s="34">
        <v>0.52</v>
      </c>
      <c r="G123" s="37">
        <v>0</v>
      </c>
      <c r="H123" s="32">
        <v>128.87</v>
      </c>
      <c r="I123" s="35">
        <v>1000</v>
      </c>
      <c r="J123" s="33">
        <v>57.5</v>
      </c>
      <c r="K123" s="33">
        <v>2.27</v>
      </c>
      <c r="L123" s="32">
        <v>3.95</v>
      </c>
      <c r="M123" s="32">
        <v>2.2799999999999998</v>
      </c>
      <c r="N123" s="32">
        <v>93.77</v>
      </c>
      <c r="O123" s="32">
        <v>2</v>
      </c>
      <c r="P123" s="32">
        <v>44.77</v>
      </c>
      <c r="Q123" s="32">
        <v>23.1</v>
      </c>
      <c r="R123" s="32">
        <v>0.76900000000000002</v>
      </c>
      <c r="S123" s="32">
        <v>5.3999999999999999E-2</v>
      </c>
      <c r="T123" s="32">
        <v>0.17699999999999999</v>
      </c>
    </row>
    <row r="124" spans="1:20" x14ac:dyDescent="0.3">
      <c r="A124" s="32" t="s">
        <v>207</v>
      </c>
      <c r="B124" s="36" t="s">
        <v>83</v>
      </c>
      <c r="C124" s="32">
        <v>5900754</v>
      </c>
      <c r="D124" s="32">
        <v>1759540</v>
      </c>
      <c r="E124" s="33">
        <v>3.35</v>
      </c>
      <c r="F124" s="34">
        <v>0.1</v>
      </c>
      <c r="G124" s="37">
        <v>0</v>
      </c>
      <c r="H124" s="32">
        <v>24.6</v>
      </c>
      <c r="I124" s="35">
        <v>6400</v>
      </c>
      <c r="J124" s="33">
        <v>82.6</v>
      </c>
      <c r="K124" s="33">
        <v>127.1</v>
      </c>
      <c r="L124" s="32">
        <v>1.03</v>
      </c>
      <c r="M124" s="32">
        <v>0.19</v>
      </c>
      <c r="N124" s="32">
        <v>98.78</v>
      </c>
      <c r="P124" s="32">
        <v>26.49</v>
      </c>
      <c r="Q124" s="32">
        <v>3.48</v>
      </c>
      <c r="R124" s="32">
        <v>7.5999999999999998E-2</v>
      </c>
      <c r="S124" s="32">
        <v>0.499</v>
      </c>
      <c r="T124" s="32">
        <v>0.42499999999999999</v>
      </c>
    </row>
    <row r="125" spans="1:20" x14ac:dyDescent="0.3">
      <c r="A125" s="32" t="s">
        <v>208</v>
      </c>
      <c r="B125" s="36" t="s">
        <v>87</v>
      </c>
      <c r="C125" s="32">
        <v>33987</v>
      </c>
      <c r="D125" s="32">
        <v>160</v>
      </c>
      <c r="E125" s="33">
        <v>212.42</v>
      </c>
      <c r="F125" s="34">
        <v>0</v>
      </c>
      <c r="G125" s="37">
        <v>4.8499999999999996</v>
      </c>
      <c r="H125" s="32">
        <v>4.7</v>
      </c>
      <c r="I125" s="35">
        <v>25000</v>
      </c>
      <c r="J125" s="33">
        <v>100</v>
      </c>
      <c r="K125" s="33">
        <v>585.52</v>
      </c>
      <c r="L125" s="32">
        <v>25</v>
      </c>
      <c r="M125" s="32">
        <v>0</v>
      </c>
      <c r="N125" s="32">
        <v>75</v>
      </c>
      <c r="O125" s="32">
        <v>4</v>
      </c>
      <c r="P125" s="32">
        <v>10.210000000000001</v>
      </c>
      <c r="Q125" s="32">
        <v>7.18</v>
      </c>
      <c r="R125" s="32">
        <v>0.06</v>
      </c>
      <c r="S125" s="32">
        <v>0.39</v>
      </c>
      <c r="T125" s="32">
        <v>0.55000000000000004</v>
      </c>
    </row>
    <row r="126" spans="1:20" x14ac:dyDescent="0.3">
      <c r="A126" s="32" t="s">
        <v>209</v>
      </c>
      <c r="B126" s="36" t="s">
        <v>153</v>
      </c>
      <c r="C126" s="32">
        <v>3585906</v>
      </c>
      <c r="D126" s="32">
        <v>65200</v>
      </c>
      <c r="E126" s="33">
        <v>55</v>
      </c>
      <c r="F126" s="34">
        <v>0.14000000000000001</v>
      </c>
      <c r="G126" s="37">
        <v>-0.71</v>
      </c>
      <c r="H126" s="32">
        <v>6.89</v>
      </c>
      <c r="I126" s="35">
        <v>11400</v>
      </c>
      <c r="J126" s="33">
        <v>99.6</v>
      </c>
      <c r="K126" s="33">
        <v>223.4</v>
      </c>
      <c r="L126" s="32">
        <v>45.22</v>
      </c>
      <c r="M126" s="32">
        <v>0.91</v>
      </c>
      <c r="N126" s="32">
        <v>53.87</v>
      </c>
      <c r="P126" s="32">
        <v>8.75</v>
      </c>
      <c r="Q126" s="32">
        <v>10.98</v>
      </c>
      <c r="R126" s="32">
        <v>5.5E-2</v>
      </c>
      <c r="S126" s="32">
        <v>0.32500000000000001</v>
      </c>
      <c r="T126" s="32">
        <v>0.62</v>
      </c>
    </row>
    <row r="127" spans="1:20" x14ac:dyDescent="0.3">
      <c r="A127" s="32" t="s">
        <v>210</v>
      </c>
      <c r="B127" s="36" t="s">
        <v>87</v>
      </c>
      <c r="C127" s="32">
        <v>474413</v>
      </c>
      <c r="D127" s="32">
        <v>2586</v>
      </c>
      <c r="E127" s="33">
        <v>183.45</v>
      </c>
      <c r="F127" s="34">
        <v>0</v>
      </c>
      <c r="G127" s="37">
        <v>8.9700000000000006</v>
      </c>
      <c r="H127" s="32">
        <v>4.8099999999999996</v>
      </c>
      <c r="I127" s="35">
        <v>55100</v>
      </c>
      <c r="J127" s="33">
        <v>100</v>
      </c>
      <c r="K127" s="33">
        <v>515.37</v>
      </c>
      <c r="L127" s="32">
        <v>23.28</v>
      </c>
      <c r="M127" s="32">
        <v>0.4</v>
      </c>
      <c r="N127" s="32">
        <v>76.319999999999993</v>
      </c>
      <c r="P127" s="32">
        <v>11.94</v>
      </c>
      <c r="Q127" s="32">
        <v>8.41</v>
      </c>
      <c r="R127" s="32">
        <v>0.01</v>
      </c>
      <c r="S127" s="32">
        <v>0.13</v>
      </c>
      <c r="T127" s="32">
        <v>0.86</v>
      </c>
    </row>
    <row r="128" spans="1:20" x14ac:dyDescent="0.3">
      <c r="A128" s="32" t="s">
        <v>211</v>
      </c>
      <c r="B128" s="36" t="s">
        <v>79</v>
      </c>
      <c r="C128" s="32">
        <v>453125</v>
      </c>
      <c r="D128" s="32">
        <v>28</v>
      </c>
      <c r="E128" s="33">
        <v>16183.04</v>
      </c>
      <c r="F128" s="34">
        <v>146.43</v>
      </c>
      <c r="G128" s="37">
        <v>4.8600000000000003</v>
      </c>
      <c r="H128" s="32">
        <v>4.3899999999999997</v>
      </c>
      <c r="I128" s="35">
        <v>19400</v>
      </c>
      <c r="J128" s="33">
        <v>94.5</v>
      </c>
      <c r="K128" s="33">
        <v>384.88</v>
      </c>
      <c r="L128" s="32">
        <v>0</v>
      </c>
      <c r="M128" s="32">
        <v>0</v>
      </c>
      <c r="N128" s="32">
        <v>100</v>
      </c>
      <c r="O128" s="32">
        <v>2</v>
      </c>
      <c r="P128" s="32">
        <v>8.48</v>
      </c>
      <c r="Q128" s="32">
        <v>4.47</v>
      </c>
      <c r="R128" s="32">
        <v>1E-3</v>
      </c>
      <c r="S128" s="32">
        <v>7.1999999999999995E-2</v>
      </c>
      <c r="T128" s="32">
        <v>0.92700000000000005</v>
      </c>
    </row>
    <row r="129" spans="1:20" x14ac:dyDescent="0.3">
      <c r="A129" s="32" t="s">
        <v>212</v>
      </c>
      <c r="B129" s="36" t="s">
        <v>81</v>
      </c>
      <c r="C129" s="32">
        <v>2050554</v>
      </c>
      <c r="D129" s="32">
        <v>25333</v>
      </c>
      <c r="E129" s="33">
        <v>80.94</v>
      </c>
      <c r="F129" s="34">
        <v>0</v>
      </c>
      <c r="G129" s="37">
        <v>-1.45</v>
      </c>
      <c r="H129" s="32">
        <v>10.09</v>
      </c>
      <c r="I129" s="35">
        <v>6700</v>
      </c>
      <c r="K129" s="33">
        <v>260.02999999999997</v>
      </c>
      <c r="L129" s="32">
        <v>22.26</v>
      </c>
      <c r="M129" s="32">
        <v>1.81</v>
      </c>
      <c r="N129" s="32">
        <v>75.930000000000007</v>
      </c>
      <c r="O129" s="32">
        <v>3</v>
      </c>
      <c r="P129" s="32">
        <v>12.02</v>
      </c>
      <c r="Q129" s="32">
        <v>8.77</v>
      </c>
      <c r="R129" s="32">
        <v>0.11799999999999999</v>
      </c>
      <c r="S129" s="32">
        <v>0.31900000000000001</v>
      </c>
      <c r="T129" s="32">
        <v>0.56299999999999994</v>
      </c>
    </row>
    <row r="130" spans="1:20" x14ac:dyDescent="0.3">
      <c r="A130" s="32" t="s">
        <v>213</v>
      </c>
      <c r="B130" s="36" t="s">
        <v>89</v>
      </c>
      <c r="C130" s="32">
        <v>18595469</v>
      </c>
      <c r="D130" s="32">
        <v>587040</v>
      </c>
      <c r="E130" s="33">
        <v>31.68</v>
      </c>
      <c r="F130" s="34">
        <v>0.82</v>
      </c>
      <c r="G130" s="37">
        <v>0</v>
      </c>
      <c r="H130" s="32">
        <v>76.83</v>
      </c>
      <c r="I130" s="35">
        <v>800</v>
      </c>
      <c r="J130" s="33">
        <v>68.900000000000006</v>
      </c>
      <c r="K130" s="33">
        <v>3.6</v>
      </c>
      <c r="L130" s="32">
        <v>5.07</v>
      </c>
      <c r="M130" s="32">
        <v>1.03</v>
      </c>
      <c r="N130" s="32">
        <v>93.91</v>
      </c>
      <c r="O130" s="32">
        <v>2</v>
      </c>
      <c r="P130" s="32">
        <v>41.41</v>
      </c>
      <c r="Q130" s="32">
        <v>11.11</v>
      </c>
      <c r="R130" s="32">
        <v>0.27600000000000002</v>
      </c>
      <c r="S130" s="32">
        <v>0.16500000000000001</v>
      </c>
      <c r="T130" s="32">
        <v>0.55900000000000005</v>
      </c>
    </row>
    <row r="131" spans="1:20" x14ac:dyDescent="0.3">
      <c r="A131" s="32" t="s">
        <v>214</v>
      </c>
      <c r="B131" s="36" t="s">
        <v>89</v>
      </c>
      <c r="C131" s="32">
        <v>13013926</v>
      </c>
      <c r="D131" s="32">
        <v>118480</v>
      </c>
      <c r="E131" s="33">
        <v>109.84</v>
      </c>
      <c r="F131" s="34">
        <v>0</v>
      </c>
      <c r="G131" s="37">
        <v>0</v>
      </c>
      <c r="H131" s="32">
        <v>103.32</v>
      </c>
      <c r="I131" s="35">
        <v>600</v>
      </c>
      <c r="J131" s="33">
        <v>62.7</v>
      </c>
      <c r="K131" s="33">
        <v>7.89</v>
      </c>
      <c r="L131" s="32">
        <v>23.38</v>
      </c>
      <c r="M131" s="32">
        <v>1.49</v>
      </c>
      <c r="N131" s="32">
        <v>75.13</v>
      </c>
      <c r="O131" s="32">
        <v>2</v>
      </c>
      <c r="P131" s="32">
        <v>43.13</v>
      </c>
      <c r="Q131" s="32">
        <v>19.329999999999998</v>
      </c>
      <c r="R131" s="32">
        <v>0.34200000000000003</v>
      </c>
      <c r="S131" s="32">
        <v>0.158</v>
      </c>
      <c r="T131" s="32">
        <v>0.499</v>
      </c>
    </row>
    <row r="132" spans="1:20" x14ac:dyDescent="0.3">
      <c r="A132" s="32" t="s">
        <v>215</v>
      </c>
      <c r="B132" s="36" t="s">
        <v>79</v>
      </c>
      <c r="C132" s="32">
        <v>24385858</v>
      </c>
      <c r="D132" s="32">
        <v>329750</v>
      </c>
      <c r="E132" s="33">
        <v>73.95</v>
      </c>
      <c r="F132" s="34">
        <v>1.42</v>
      </c>
      <c r="G132" s="37">
        <v>0</v>
      </c>
      <c r="H132" s="32">
        <v>17.7</v>
      </c>
      <c r="I132" s="35">
        <v>9000</v>
      </c>
      <c r="J132" s="33">
        <v>88.7</v>
      </c>
      <c r="K132" s="33">
        <v>179.04</v>
      </c>
      <c r="L132" s="32">
        <v>5.48</v>
      </c>
      <c r="M132" s="32">
        <v>17.61</v>
      </c>
      <c r="N132" s="32">
        <v>76.91</v>
      </c>
      <c r="O132" s="32">
        <v>2</v>
      </c>
      <c r="P132" s="32">
        <v>22.86</v>
      </c>
      <c r="Q132" s="32">
        <v>5.05</v>
      </c>
      <c r="R132" s="32">
        <v>8.4000000000000005E-2</v>
      </c>
      <c r="S132" s="32">
        <v>0.48</v>
      </c>
      <c r="T132" s="32">
        <v>0.436</v>
      </c>
    </row>
    <row r="133" spans="1:20" x14ac:dyDescent="0.3">
      <c r="A133" s="32" t="s">
        <v>216</v>
      </c>
      <c r="B133" s="36" t="s">
        <v>79</v>
      </c>
      <c r="C133" s="32">
        <v>359008</v>
      </c>
      <c r="D133" s="32">
        <v>300</v>
      </c>
      <c r="E133" s="33">
        <v>1196.69</v>
      </c>
      <c r="F133" s="34">
        <v>214.67</v>
      </c>
      <c r="G133" s="37">
        <v>0</v>
      </c>
      <c r="H133" s="32">
        <v>56.52</v>
      </c>
      <c r="I133" s="35">
        <v>3900</v>
      </c>
      <c r="J133" s="33">
        <v>97.2</v>
      </c>
      <c r="K133" s="33">
        <v>89.97</v>
      </c>
      <c r="L133" s="32">
        <v>13.33</v>
      </c>
      <c r="M133" s="32">
        <v>16.670000000000002</v>
      </c>
      <c r="N133" s="32">
        <v>70</v>
      </c>
      <c r="O133" s="32">
        <v>2</v>
      </c>
      <c r="P133" s="32">
        <v>34.81</v>
      </c>
      <c r="Q133" s="32">
        <v>7.06</v>
      </c>
      <c r="R133" s="32">
        <v>0.2</v>
      </c>
      <c r="S133" s="32">
        <v>0.18</v>
      </c>
      <c r="T133" s="32">
        <v>0.62</v>
      </c>
    </row>
    <row r="134" spans="1:20" x14ac:dyDescent="0.3">
      <c r="A134" s="32" t="s">
        <v>217</v>
      </c>
      <c r="B134" s="36" t="s">
        <v>89</v>
      </c>
      <c r="C134" s="32">
        <v>11716829</v>
      </c>
      <c r="D134" s="32">
        <v>1240000</v>
      </c>
      <c r="E134" s="33">
        <v>9.4499999999999993</v>
      </c>
      <c r="F134" s="34">
        <v>0</v>
      </c>
      <c r="G134" s="37">
        <v>-0.33</v>
      </c>
      <c r="H134" s="32">
        <v>116.79</v>
      </c>
      <c r="I134" s="35">
        <v>900</v>
      </c>
      <c r="J134" s="33">
        <v>46.4</v>
      </c>
      <c r="K134" s="33">
        <v>6.4</v>
      </c>
      <c r="L134" s="32">
        <v>3.82</v>
      </c>
      <c r="M134" s="32">
        <v>0.03</v>
      </c>
      <c r="N134" s="32">
        <v>96.15</v>
      </c>
      <c r="O134" s="32">
        <v>2</v>
      </c>
      <c r="P134" s="32">
        <v>49.82</v>
      </c>
      <c r="Q134" s="32">
        <v>16.89</v>
      </c>
      <c r="R134" s="32">
        <v>0.45</v>
      </c>
      <c r="S134" s="32">
        <v>0.17</v>
      </c>
      <c r="T134" s="32">
        <v>0.38</v>
      </c>
    </row>
    <row r="135" spans="1:20" x14ac:dyDescent="0.3">
      <c r="A135" s="32" t="s">
        <v>218</v>
      </c>
      <c r="B135" s="36" t="s">
        <v>87</v>
      </c>
      <c r="C135" s="32">
        <v>400214</v>
      </c>
      <c r="D135" s="32">
        <v>316</v>
      </c>
      <c r="E135" s="33">
        <v>1266.5</v>
      </c>
      <c r="F135" s="34">
        <v>62.28</v>
      </c>
      <c r="G135" s="37">
        <v>2.0699999999999998</v>
      </c>
      <c r="H135" s="32">
        <v>3.89</v>
      </c>
      <c r="I135" s="35">
        <v>17700</v>
      </c>
      <c r="J135" s="33">
        <v>92.8</v>
      </c>
      <c r="K135" s="33">
        <v>504.98</v>
      </c>
      <c r="L135" s="32">
        <v>28.13</v>
      </c>
      <c r="M135" s="32">
        <v>3.13</v>
      </c>
      <c r="N135" s="32">
        <v>68.739999999999995</v>
      </c>
      <c r="P135" s="32">
        <v>10.220000000000001</v>
      </c>
      <c r="Q135" s="32">
        <v>8.1</v>
      </c>
      <c r="R135" s="32">
        <v>0.03</v>
      </c>
      <c r="S135" s="32">
        <v>0.23</v>
      </c>
      <c r="T135" s="32">
        <v>0.74</v>
      </c>
    </row>
    <row r="136" spans="1:20" x14ac:dyDescent="0.3">
      <c r="A136" s="32" t="s">
        <v>219</v>
      </c>
      <c r="B136" s="36" t="s">
        <v>85</v>
      </c>
      <c r="C136" s="32">
        <v>60422</v>
      </c>
      <c r="D136" s="32">
        <v>11854</v>
      </c>
      <c r="E136" s="33">
        <v>5.0999999999999996</v>
      </c>
      <c r="F136" s="34">
        <v>3.12</v>
      </c>
      <c r="G136" s="37">
        <v>-6.04</v>
      </c>
      <c r="H136" s="32">
        <v>29.45</v>
      </c>
      <c r="I136" s="35">
        <v>1600</v>
      </c>
      <c r="J136" s="33">
        <v>93.7</v>
      </c>
      <c r="K136" s="33">
        <v>91.19</v>
      </c>
      <c r="L136" s="32">
        <v>16.670000000000002</v>
      </c>
      <c r="M136" s="32">
        <v>38.89</v>
      </c>
      <c r="N136" s="32">
        <v>44.44</v>
      </c>
      <c r="O136" s="32">
        <v>2</v>
      </c>
      <c r="P136" s="32">
        <v>33.049999999999997</v>
      </c>
      <c r="Q136" s="32">
        <v>4.78</v>
      </c>
      <c r="R136" s="32">
        <v>0.317</v>
      </c>
      <c r="S136" s="32">
        <v>0.14899999999999999</v>
      </c>
      <c r="T136" s="32">
        <v>0.53400000000000003</v>
      </c>
    </row>
    <row r="137" spans="1:20" x14ac:dyDescent="0.3">
      <c r="A137" s="32" t="s">
        <v>220</v>
      </c>
      <c r="B137" s="36" t="s">
        <v>91</v>
      </c>
      <c r="C137" s="32">
        <v>436131</v>
      </c>
      <c r="D137" s="32">
        <v>1100</v>
      </c>
      <c r="E137" s="33">
        <v>396.48</v>
      </c>
      <c r="F137" s="34">
        <v>31.82</v>
      </c>
      <c r="G137" s="37">
        <v>-0.05</v>
      </c>
      <c r="H137" s="32">
        <v>7.09</v>
      </c>
      <c r="I137" s="35">
        <v>14400</v>
      </c>
      <c r="J137" s="33">
        <v>97.7</v>
      </c>
      <c r="K137" s="33">
        <v>394.38</v>
      </c>
      <c r="L137" s="32">
        <v>10.38</v>
      </c>
      <c r="M137" s="32">
        <v>9.43</v>
      </c>
      <c r="N137" s="32">
        <v>80.19</v>
      </c>
      <c r="O137" s="32">
        <v>2</v>
      </c>
      <c r="P137" s="32">
        <v>13.74</v>
      </c>
      <c r="Q137" s="32">
        <v>6.48</v>
      </c>
      <c r="R137" s="32">
        <v>0.06</v>
      </c>
      <c r="S137" s="32">
        <v>0.11</v>
      </c>
      <c r="T137" s="32">
        <v>0.83</v>
      </c>
    </row>
    <row r="138" spans="1:20" x14ac:dyDescent="0.3">
      <c r="A138" s="32" t="s">
        <v>221</v>
      </c>
      <c r="B138" s="36" t="s">
        <v>89</v>
      </c>
      <c r="C138" s="32">
        <v>3177388</v>
      </c>
      <c r="D138" s="32">
        <v>1030700</v>
      </c>
      <c r="E138" s="33">
        <v>3.08</v>
      </c>
      <c r="F138" s="34">
        <v>7.0000000000000007E-2</v>
      </c>
      <c r="G138" s="37">
        <v>0</v>
      </c>
      <c r="H138" s="32">
        <v>70.89</v>
      </c>
      <c r="I138" s="35">
        <v>1800</v>
      </c>
      <c r="J138" s="33">
        <v>41.7</v>
      </c>
      <c r="K138" s="33">
        <v>12.9</v>
      </c>
      <c r="L138" s="32">
        <v>0.48</v>
      </c>
      <c r="M138" s="32">
        <v>0.01</v>
      </c>
      <c r="N138" s="32">
        <v>99.51</v>
      </c>
      <c r="O138" s="32">
        <v>1</v>
      </c>
      <c r="P138" s="32">
        <v>40.99</v>
      </c>
      <c r="Q138" s="32">
        <v>12.16</v>
      </c>
      <c r="R138" s="32">
        <v>0.25</v>
      </c>
      <c r="S138" s="32">
        <v>0.28999999999999998</v>
      </c>
      <c r="T138" s="32">
        <v>0.46</v>
      </c>
    </row>
    <row r="139" spans="1:20" x14ac:dyDescent="0.3">
      <c r="A139" s="32" t="s">
        <v>222</v>
      </c>
      <c r="B139" s="36" t="s">
        <v>89</v>
      </c>
      <c r="C139" s="32">
        <v>1240827</v>
      </c>
      <c r="D139" s="32">
        <v>2040</v>
      </c>
      <c r="E139" s="33">
        <v>608.25</v>
      </c>
      <c r="F139" s="34">
        <v>8.68</v>
      </c>
      <c r="G139" s="37">
        <v>-0.9</v>
      </c>
      <c r="H139" s="32">
        <v>15.03</v>
      </c>
      <c r="I139" s="35">
        <v>11400</v>
      </c>
      <c r="J139" s="33">
        <v>85.6</v>
      </c>
      <c r="K139" s="33">
        <v>289.32</v>
      </c>
      <c r="L139" s="32">
        <v>49.26</v>
      </c>
      <c r="M139" s="32">
        <v>2.96</v>
      </c>
      <c r="N139" s="32">
        <v>47.78</v>
      </c>
      <c r="O139" s="32">
        <v>2</v>
      </c>
      <c r="P139" s="32">
        <v>15.43</v>
      </c>
      <c r="Q139" s="32">
        <v>6.86</v>
      </c>
      <c r="R139" s="32">
        <v>5.8999999999999997E-2</v>
      </c>
      <c r="S139" s="32">
        <v>0.29799999999999999</v>
      </c>
      <c r="T139" s="32">
        <v>0.64300000000000002</v>
      </c>
    </row>
    <row r="140" spans="1:20" x14ac:dyDescent="0.3">
      <c r="A140" s="32" t="s">
        <v>223</v>
      </c>
      <c r="B140" s="36" t="s">
        <v>89</v>
      </c>
      <c r="C140" s="32">
        <v>201234</v>
      </c>
      <c r="D140" s="32">
        <v>374</v>
      </c>
      <c r="E140" s="33">
        <v>538.05999999999995</v>
      </c>
      <c r="F140" s="34">
        <v>49.52</v>
      </c>
      <c r="G140" s="37">
        <v>6.78</v>
      </c>
      <c r="H140" s="32">
        <v>62.4</v>
      </c>
      <c r="I140" s="35">
        <v>2600</v>
      </c>
      <c r="K140" s="33">
        <v>49.69</v>
      </c>
      <c r="O140" s="32">
        <v>2</v>
      </c>
      <c r="P140" s="32">
        <v>40.950000000000003</v>
      </c>
      <c r="Q140" s="32">
        <v>7.7</v>
      </c>
    </row>
    <row r="141" spans="1:20" x14ac:dyDescent="0.3">
      <c r="A141" s="32" t="s">
        <v>224</v>
      </c>
      <c r="B141" s="36" t="s">
        <v>91</v>
      </c>
      <c r="C141" s="32">
        <v>107449525</v>
      </c>
      <c r="D141" s="32">
        <v>1972550</v>
      </c>
      <c r="E141" s="33">
        <v>54.47</v>
      </c>
      <c r="F141" s="34">
        <v>0.47</v>
      </c>
      <c r="G141" s="37">
        <v>-4.87</v>
      </c>
      <c r="H141" s="32">
        <v>20.91</v>
      </c>
      <c r="I141" s="35">
        <v>9000</v>
      </c>
      <c r="J141" s="33">
        <v>92.2</v>
      </c>
      <c r="K141" s="33">
        <v>181.59</v>
      </c>
      <c r="L141" s="32">
        <v>12.99</v>
      </c>
      <c r="M141" s="32">
        <v>1.31</v>
      </c>
      <c r="N141" s="32">
        <v>85.7</v>
      </c>
      <c r="O141" s="32">
        <v>1.5</v>
      </c>
      <c r="P141" s="32">
        <v>20.69</v>
      </c>
      <c r="Q141" s="32">
        <v>4.74</v>
      </c>
      <c r="R141" s="32">
        <v>3.7999999999999999E-2</v>
      </c>
      <c r="S141" s="32">
        <v>0.25900000000000001</v>
      </c>
      <c r="T141" s="32">
        <v>0.70199999999999996</v>
      </c>
    </row>
    <row r="142" spans="1:20" x14ac:dyDescent="0.3">
      <c r="A142" t="s">
        <v>225</v>
      </c>
      <c r="B142" s="36" t="s">
        <v>85</v>
      </c>
      <c r="C142" s="32">
        <v>108004</v>
      </c>
      <c r="D142" s="32">
        <v>702</v>
      </c>
      <c r="E142" s="33">
        <v>153.85</v>
      </c>
      <c r="F142" s="34">
        <v>870.66</v>
      </c>
      <c r="G142" s="37">
        <v>-20.99</v>
      </c>
      <c r="H142" s="32">
        <v>30.21</v>
      </c>
      <c r="I142" s="35">
        <v>2000</v>
      </c>
      <c r="J142" s="33">
        <v>89</v>
      </c>
      <c r="K142" s="33">
        <v>114.81</v>
      </c>
      <c r="L142" s="32">
        <v>5.71</v>
      </c>
      <c r="M142" s="32">
        <v>45.71</v>
      </c>
      <c r="N142" s="32">
        <v>48.58</v>
      </c>
      <c r="O142" s="32">
        <v>2</v>
      </c>
      <c r="P142" s="32">
        <v>24.68</v>
      </c>
      <c r="Q142" s="32">
        <v>4.75</v>
      </c>
      <c r="R142" s="32">
        <v>0.28899999999999998</v>
      </c>
      <c r="S142" s="32">
        <v>0.152</v>
      </c>
      <c r="T142" s="32">
        <v>0.55900000000000005</v>
      </c>
    </row>
    <row r="143" spans="1:20" x14ac:dyDescent="0.3">
      <c r="A143" s="32" t="s">
        <v>226</v>
      </c>
      <c r="B143" s="36" t="s">
        <v>95</v>
      </c>
      <c r="C143" s="32">
        <v>4466706</v>
      </c>
      <c r="D143" s="32">
        <v>33843</v>
      </c>
      <c r="E143" s="33">
        <v>131.97999999999999</v>
      </c>
      <c r="F143" s="34">
        <v>0</v>
      </c>
      <c r="G143" s="37">
        <v>-0.26</v>
      </c>
      <c r="H143" s="32">
        <v>40.42</v>
      </c>
      <c r="I143" s="35">
        <v>1800</v>
      </c>
      <c r="J143" s="33">
        <v>99.1</v>
      </c>
      <c r="K143" s="33">
        <v>208.07</v>
      </c>
      <c r="L143" s="32">
        <v>55.3</v>
      </c>
      <c r="M143" s="32">
        <v>10.79</v>
      </c>
      <c r="N143" s="32">
        <v>33.909999999999997</v>
      </c>
      <c r="P143" s="32">
        <v>15.7</v>
      </c>
      <c r="Q143" s="32">
        <v>12.64</v>
      </c>
      <c r="R143" s="32">
        <v>0.21299999999999999</v>
      </c>
      <c r="S143" s="32">
        <v>0.23300000000000001</v>
      </c>
      <c r="T143" s="32">
        <v>0.55500000000000005</v>
      </c>
    </row>
    <row r="144" spans="1:20" x14ac:dyDescent="0.3">
      <c r="A144" s="32" t="s">
        <v>227</v>
      </c>
      <c r="B144" s="36" t="s">
        <v>87</v>
      </c>
      <c r="C144" s="32">
        <v>32543</v>
      </c>
      <c r="D144" s="32">
        <v>2</v>
      </c>
      <c r="E144" s="33">
        <v>16271.5</v>
      </c>
      <c r="F144" s="34">
        <v>205</v>
      </c>
      <c r="G144" s="37">
        <v>7.75</v>
      </c>
      <c r="H144" s="32">
        <v>5.43</v>
      </c>
      <c r="I144" s="35">
        <v>27000</v>
      </c>
      <c r="J144" s="33">
        <v>99</v>
      </c>
      <c r="K144" s="33">
        <v>1035.55</v>
      </c>
      <c r="L144" s="32">
        <v>0</v>
      </c>
      <c r="M144" s="32">
        <v>0</v>
      </c>
      <c r="N144" s="32">
        <v>100</v>
      </c>
      <c r="P144" s="32">
        <v>9.19</v>
      </c>
      <c r="Q144" s="32">
        <v>12.91</v>
      </c>
      <c r="R144" s="32">
        <v>0.17</v>
      </c>
    </row>
    <row r="145" spans="1:20" x14ac:dyDescent="0.3">
      <c r="A145" s="32" t="s">
        <v>228</v>
      </c>
      <c r="B145" s="36" t="s">
        <v>79</v>
      </c>
      <c r="C145" s="32">
        <v>2832224</v>
      </c>
      <c r="D145" s="32">
        <v>1564116</v>
      </c>
      <c r="E145" s="33">
        <v>1.81</v>
      </c>
      <c r="F145" s="34">
        <v>0</v>
      </c>
      <c r="G145" s="37">
        <v>0</v>
      </c>
      <c r="H145" s="32">
        <v>53.79</v>
      </c>
      <c r="I145" s="35">
        <v>1800</v>
      </c>
      <c r="J145" s="33">
        <v>97.8</v>
      </c>
      <c r="K145" s="33">
        <v>55.08</v>
      </c>
      <c r="L145" s="32">
        <v>0.77</v>
      </c>
      <c r="M145" s="32">
        <v>0</v>
      </c>
      <c r="N145" s="32">
        <v>99.23</v>
      </c>
      <c r="O145" s="32">
        <v>1</v>
      </c>
      <c r="P145" s="32">
        <v>21.59</v>
      </c>
      <c r="Q145" s="32">
        <v>6.95</v>
      </c>
      <c r="R145" s="32">
        <v>0.20599999999999999</v>
      </c>
      <c r="S145" s="32">
        <v>0.214</v>
      </c>
      <c r="T145" s="32">
        <v>0.57999999999999996</v>
      </c>
    </row>
    <row r="146" spans="1:20" x14ac:dyDescent="0.3">
      <c r="A146" s="32" t="s">
        <v>229</v>
      </c>
      <c r="B146" s="36" t="s">
        <v>91</v>
      </c>
      <c r="C146" s="32">
        <v>9439</v>
      </c>
      <c r="D146" s="32">
        <v>102</v>
      </c>
      <c r="E146" s="33">
        <v>92.54</v>
      </c>
      <c r="F146" s="34">
        <v>39.22</v>
      </c>
      <c r="G146" s="37">
        <v>0</v>
      </c>
      <c r="H146" s="32">
        <v>7.35</v>
      </c>
      <c r="I146" s="35">
        <v>3400</v>
      </c>
      <c r="J146" s="33">
        <v>97</v>
      </c>
      <c r="L146" s="32">
        <v>20</v>
      </c>
      <c r="M146" s="32">
        <v>0</v>
      </c>
      <c r="N146" s="32">
        <v>80</v>
      </c>
      <c r="O146" s="32">
        <v>2</v>
      </c>
      <c r="P146" s="32">
        <v>17.59</v>
      </c>
      <c r="Q146" s="32">
        <v>7.1</v>
      </c>
    </row>
    <row r="147" spans="1:20" x14ac:dyDescent="0.3">
      <c r="A147" s="32" t="s">
        <v>230</v>
      </c>
      <c r="B147" s="36" t="s">
        <v>83</v>
      </c>
      <c r="C147" s="32">
        <v>33241259</v>
      </c>
      <c r="D147" s="32">
        <v>446550</v>
      </c>
      <c r="E147" s="33">
        <v>74.44</v>
      </c>
      <c r="F147" s="34">
        <v>0.41</v>
      </c>
      <c r="G147" s="37">
        <v>-0.98</v>
      </c>
      <c r="H147" s="32">
        <v>41.62</v>
      </c>
      <c r="I147" s="35">
        <v>4000</v>
      </c>
      <c r="J147" s="33">
        <v>51.7</v>
      </c>
      <c r="K147" s="33">
        <v>40.35</v>
      </c>
      <c r="L147" s="32">
        <v>19.61</v>
      </c>
      <c r="M147" s="32">
        <v>2.17</v>
      </c>
      <c r="N147" s="32">
        <v>78.22</v>
      </c>
      <c r="P147" s="32">
        <v>21.98</v>
      </c>
      <c r="Q147" s="32">
        <v>5.58</v>
      </c>
      <c r="R147" s="32">
        <v>0.217</v>
      </c>
      <c r="S147" s="32">
        <v>0.35699999999999998</v>
      </c>
      <c r="T147" s="32">
        <v>0.42599999999999999</v>
      </c>
    </row>
    <row r="148" spans="1:20" x14ac:dyDescent="0.3">
      <c r="A148" s="32" t="s">
        <v>231</v>
      </c>
      <c r="B148" s="36" t="s">
        <v>89</v>
      </c>
      <c r="C148" s="32">
        <v>19686505</v>
      </c>
      <c r="D148" s="32">
        <v>801590</v>
      </c>
      <c r="E148" s="33">
        <v>24.56</v>
      </c>
      <c r="F148" s="34">
        <v>0.31</v>
      </c>
      <c r="G148" s="37">
        <v>0</v>
      </c>
      <c r="H148" s="32">
        <v>130.79</v>
      </c>
      <c r="I148" s="35">
        <v>1200</v>
      </c>
      <c r="J148" s="33">
        <v>47.8</v>
      </c>
      <c r="K148" s="33">
        <v>3.54</v>
      </c>
      <c r="L148" s="32">
        <v>5.0999999999999996</v>
      </c>
      <c r="M148" s="32">
        <v>0.3</v>
      </c>
      <c r="N148" s="32">
        <v>94.6</v>
      </c>
      <c r="O148" s="32">
        <v>2</v>
      </c>
      <c r="P148" s="32">
        <v>35.18</v>
      </c>
      <c r="Q148" s="32">
        <v>21.35</v>
      </c>
      <c r="R148" s="32">
        <v>0.26200000000000001</v>
      </c>
      <c r="S148" s="32">
        <v>0.34799999999999998</v>
      </c>
      <c r="T148" s="32">
        <v>0.39</v>
      </c>
    </row>
    <row r="149" spans="1:20" x14ac:dyDescent="0.3">
      <c r="A149" s="32" t="s">
        <v>232</v>
      </c>
      <c r="B149" s="36" t="s">
        <v>89</v>
      </c>
      <c r="C149" s="32">
        <v>2044147</v>
      </c>
      <c r="D149" s="32">
        <v>825418</v>
      </c>
      <c r="E149" s="33">
        <v>2.48</v>
      </c>
      <c r="F149" s="34">
        <v>0.19</v>
      </c>
      <c r="G149" s="37">
        <v>0</v>
      </c>
      <c r="H149" s="32">
        <v>48.98</v>
      </c>
      <c r="I149" s="35">
        <v>7200</v>
      </c>
      <c r="J149" s="33">
        <v>84</v>
      </c>
      <c r="K149" s="33">
        <v>62.57</v>
      </c>
      <c r="L149" s="32">
        <v>0.99</v>
      </c>
      <c r="M149" s="32">
        <v>0</v>
      </c>
      <c r="N149" s="32">
        <v>99.01</v>
      </c>
      <c r="O149" s="32">
        <v>1</v>
      </c>
      <c r="P149" s="32">
        <v>24.32</v>
      </c>
      <c r="Q149" s="32">
        <v>18.86</v>
      </c>
      <c r="R149" s="32">
        <v>9.7000000000000003E-2</v>
      </c>
      <c r="S149" s="32">
        <v>0.315</v>
      </c>
      <c r="T149" s="32">
        <v>0.58799999999999997</v>
      </c>
    </row>
    <row r="150" spans="1:20" x14ac:dyDescent="0.3">
      <c r="A150" s="32" t="s">
        <v>233</v>
      </c>
      <c r="B150" s="36" t="s">
        <v>85</v>
      </c>
      <c r="C150" s="32">
        <v>13287</v>
      </c>
      <c r="D150" s="32">
        <v>21</v>
      </c>
      <c r="E150" s="33">
        <v>632.71</v>
      </c>
      <c r="F150" s="34">
        <v>142.86000000000001</v>
      </c>
      <c r="G150" s="37">
        <v>0</v>
      </c>
      <c r="H150" s="32">
        <v>9.9499999999999993</v>
      </c>
      <c r="I150" s="35">
        <v>5000</v>
      </c>
      <c r="K150" s="33">
        <v>143</v>
      </c>
      <c r="L150" s="32">
        <v>0</v>
      </c>
      <c r="M150" s="32">
        <v>0</v>
      </c>
      <c r="N150" s="32">
        <v>100</v>
      </c>
      <c r="O150" s="32">
        <v>2</v>
      </c>
      <c r="P150" s="32">
        <v>24.76</v>
      </c>
      <c r="Q150" s="32">
        <v>6.7</v>
      </c>
    </row>
    <row r="151" spans="1:20" x14ac:dyDescent="0.3">
      <c r="A151" s="32" t="s">
        <v>234</v>
      </c>
      <c r="B151" s="36" t="s">
        <v>79</v>
      </c>
      <c r="C151" s="32">
        <v>28287147</v>
      </c>
      <c r="D151" s="32">
        <v>147181</v>
      </c>
      <c r="E151" s="33">
        <v>192.19</v>
      </c>
      <c r="F151" s="34">
        <v>0</v>
      </c>
      <c r="G151" s="37">
        <v>0</v>
      </c>
      <c r="H151" s="32">
        <v>66.98</v>
      </c>
      <c r="I151" s="35">
        <v>1400</v>
      </c>
      <c r="J151" s="33">
        <v>45.2</v>
      </c>
      <c r="K151" s="33">
        <v>15.86</v>
      </c>
      <c r="L151" s="32">
        <v>21.68</v>
      </c>
      <c r="M151" s="32">
        <v>0.64</v>
      </c>
      <c r="N151" s="32">
        <v>77.680000000000007</v>
      </c>
      <c r="P151" s="32">
        <v>30.98</v>
      </c>
      <c r="Q151" s="32">
        <v>9.31</v>
      </c>
      <c r="R151" s="32">
        <v>0.38</v>
      </c>
      <c r="S151" s="32">
        <v>0.21</v>
      </c>
      <c r="T151" s="32">
        <v>0.41</v>
      </c>
    </row>
    <row r="152" spans="1:20" x14ac:dyDescent="0.3">
      <c r="A152" s="32" t="s">
        <v>235</v>
      </c>
      <c r="B152" s="36" t="s">
        <v>87</v>
      </c>
      <c r="C152" s="32">
        <v>16491461</v>
      </c>
      <c r="D152" s="32">
        <v>41526</v>
      </c>
      <c r="E152" s="33">
        <v>397.14</v>
      </c>
      <c r="F152" s="34">
        <v>1.0900000000000001</v>
      </c>
      <c r="G152" s="37">
        <v>2.91</v>
      </c>
      <c r="H152" s="32">
        <v>5.04</v>
      </c>
      <c r="I152" s="35">
        <v>28600</v>
      </c>
      <c r="J152" s="33">
        <v>99</v>
      </c>
      <c r="K152" s="33">
        <v>460.84</v>
      </c>
      <c r="L152" s="32">
        <v>26.71</v>
      </c>
      <c r="M152" s="32">
        <v>0.97</v>
      </c>
      <c r="N152" s="32">
        <v>72.319999999999993</v>
      </c>
      <c r="O152" s="32">
        <v>3</v>
      </c>
      <c r="P152" s="32">
        <v>10.9</v>
      </c>
      <c r="Q152" s="32">
        <v>8.68</v>
      </c>
      <c r="R152" s="32">
        <v>2.1000000000000001E-2</v>
      </c>
      <c r="S152" s="32">
        <v>0.24399999999999999</v>
      </c>
      <c r="T152" s="32">
        <v>0.73599999999999999</v>
      </c>
    </row>
    <row r="153" spans="1:20" x14ac:dyDescent="0.3">
      <c r="A153" t="s">
        <v>236</v>
      </c>
      <c r="B153" s="36" t="s">
        <v>91</v>
      </c>
      <c r="C153" s="32">
        <v>221736</v>
      </c>
      <c r="D153" s="32">
        <v>960</v>
      </c>
      <c r="E153" s="33">
        <v>230.98</v>
      </c>
      <c r="F153" s="34">
        <v>37.92</v>
      </c>
      <c r="G153" s="37">
        <v>-0.41</v>
      </c>
      <c r="H153" s="32">
        <v>10.029999999999999</v>
      </c>
      <c r="I153" s="35">
        <v>11400</v>
      </c>
      <c r="J153" s="33">
        <v>96.7</v>
      </c>
      <c r="K153" s="33">
        <v>365.3</v>
      </c>
      <c r="L153" s="32">
        <v>10</v>
      </c>
      <c r="M153" s="32">
        <v>0</v>
      </c>
      <c r="N153" s="32">
        <v>90</v>
      </c>
      <c r="O153" s="32">
        <v>2</v>
      </c>
      <c r="P153" s="32">
        <v>14.78</v>
      </c>
      <c r="Q153" s="32">
        <v>6.45</v>
      </c>
      <c r="R153" s="32">
        <v>0.01</v>
      </c>
      <c r="S153" s="32">
        <v>0.15</v>
      </c>
      <c r="T153" s="32">
        <v>0.84</v>
      </c>
    </row>
    <row r="154" spans="1:20" x14ac:dyDescent="0.3">
      <c r="A154" s="32" t="s">
        <v>237</v>
      </c>
      <c r="B154" s="36" t="s">
        <v>85</v>
      </c>
      <c r="C154" s="32">
        <v>219246</v>
      </c>
      <c r="D154" s="32">
        <v>19060</v>
      </c>
      <c r="E154" s="33">
        <v>11.5</v>
      </c>
      <c r="F154" s="34">
        <v>11.83</v>
      </c>
      <c r="G154" s="37">
        <v>0</v>
      </c>
      <c r="H154" s="32">
        <v>7.72</v>
      </c>
      <c r="I154" s="35">
        <v>15000</v>
      </c>
      <c r="J154" s="33">
        <v>91</v>
      </c>
      <c r="K154" s="33">
        <v>252.23</v>
      </c>
      <c r="L154" s="32">
        <v>0.38</v>
      </c>
      <c r="M154" s="32">
        <v>0.33</v>
      </c>
      <c r="N154" s="32">
        <v>99.29</v>
      </c>
      <c r="O154" s="32">
        <v>2</v>
      </c>
      <c r="P154" s="32">
        <v>18.11</v>
      </c>
      <c r="Q154" s="32">
        <v>5.69</v>
      </c>
      <c r="R154" s="32">
        <v>0.15</v>
      </c>
      <c r="S154" s="32">
        <v>8.7999999999999995E-2</v>
      </c>
      <c r="T154" s="32">
        <v>0.76200000000000001</v>
      </c>
    </row>
    <row r="155" spans="1:20" x14ac:dyDescent="0.3">
      <c r="A155" s="32" t="s">
        <v>238</v>
      </c>
      <c r="B155" s="36" t="s">
        <v>85</v>
      </c>
      <c r="C155" s="32">
        <v>4076140</v>
      </c>
      <c r="D155" s="32">
        <v>268680</v>
      </c>
      <c r="E155" s="33">
        <v>15.17</v>
      </c>
      <c r="F155" s="34">
        <v>5.63</v>
      </c>
      <c r="G155" s="37">
        <v>4.05</v>
      </c>
      <c r="H155" s="32">
        <v>5.85</v>
      </c>
      <c r="I155" s="35">
        <v>21600</v>
      </c>
      <c r="J155" s="33">
        <v>99</v>
      </c>
      <c r="K155" s="33">
        <v>441.72</v>
      </c>
      <c r="L155" s="32">
        <v>5.6</v>
      </c>
      <c r="M155" s="32">
        <v>6.99</v>
      </c>
      <c r="N155" s="32">
        <v>87.41</v>
      </c>
      <c r="O155" s="32">
        <v>3</v>
      </c>
      <c r="P155" s="32">
        <v>13.76</v>
      </c>
      <c r="Q155" s="32">
        <v>7.53</v>
      </c>
      <c r="R155" s="32">
        <v>4.2999999999999997E-2</v>
      </c>
      <c r="S155" s="32">
        <v>0.27300000000000002</v>
      </c>
      <c r="T155" s="32">
        <v>0.68400000000000005</v>
      </c>
    </row>
    <row r="156" spans="1:20" x14ac:dyDescent="0.3">
      <c r="A156" s="32" t="s">
        <v>239</v>
      </c>
      <c r="B156" s="36" t="s">
        <v>91</v>
      </c>
      <c r="C156" s="32">
        <v>5570129</v>
      </c>
      <c r="D156" s="32">
        <v>129494</v>
      </c>
      <c r="E156" s="33">
        <v>43.01</v>
      </c>
      <c r="F156" s="34">
        <v>0.7</v>
      </c>
      <c r="G156" s="37">
        <v>-1.22</v>
      </c>
      <c r="H156" s="32">
        <v>29.11</v>
      </c>
      <c r="I156" s="35">
        <v>2300</v>
      </c>
      <c r="J156" s="33">
        <v>67.5</v>
      </c>
      <c r="K156" s="33">
        <v>39.659999999999997</v>
      </c>
      <c r="L156" s="32">
        <v>15.94</v>
      </c>
      <c r="M156" s="32">
        <v>1.94</v>
      </c>
      <c r="N156" s="32">
        <v>82.12</v>
      </c>
      <c r="O156" s="32">
        <v>2</v>
      </c>
      <c r="P156" s="32">
        <v>24.51</v>
      </c>
      <c r="Q156" s="32">
        <v>4.45</v>
      </c>
      <c r="R156" s="32">
        <v>0.16500000000000001</v>
      </c>
      <c r="S156" s="32">
        <v>0.27500000000000002</v>
      </c>
      <c r="T156" s="32">
        <v>0.56000000000000005</v>
      </c>
    </row>
    <row r="157" spans="1:20" x14ac:dyDescent="0.3">
      <c r="A157" s="32" t="s">
        <v>240</v>
      </c>
      <c r="B157" s="36" t="s">
        <v>89</v>
      </c>
      <c r="C157" s="32">
        <v>12525094</v>
      </c>
      <c r="D157" s="32">
        <v>1267000</v>
      </c>
      <c r="E157" s="33">
        <v>9.89</v>
      </c>
      <c r="F157" s="34">
        <v>0</v>
      </c>
      <c r="G157" s="37">
        <v>-0.67</v>
      </c>
      <c r="H157" s="32">
        <v>121.69</v>
      </c>
      <c r="I157" s="35">
        <v>800</v>
      </c>
      <c r="J157" s="33">
        <v>17.600000000000001</v>
      </c>
      <c r="K157" s="33">
        <v>1.92</v>
      </c>
      <c r="L157" s="32">
        <v>3.54</v>
      </c>
      <c r="M157" s="32">
        <v>0.01</v>
      </c>
      <c r="N157" s="32">
        <v>96.45</v>
      </c>
      <c r="O157" s="32">
        <v>1</v>
      </c>
      <c r="P157" s="32">
        <v>50.73</v>
      </c>
      <c r="Q157" s="32">
        <v>20.91</v>
      </c>
      <c r="R157" s="32">
        <v>0.39</v>
      </c>
      <c r="S157" s="32">
        <v>0.17</v>
      </c>
      <c r="T157" s="32">
        <v>0.44</v>
      </c>
    </row>
    <row r="158" spans="1:20" x14ac:dyDescent="0.3">
      <c r="A158" s="32" t="s">
        <v>241</v>
      </c>
      <c r="B158" s="36" t="s">
        <v>89</v>
      </c>
      <c r="C158" s="32">
        <v>131859731</v>
      </c>
      <c r="D158" s="32">
        <v>923768</v>
      </c>
      <c r="E158" s="33">
        <v>142.74</v>
      </c>
      <c r="F158" s="34">
        <v>0.09</v>
      </c>
      <c r="G158" s="37">
        <v>0.26</v>
      </c>
      <c r="H158" s="32">
        <v>98.8</v>
      </c>
      <c r="I158" s="35">
        <v>900</v>
      </c>
      <c r="J158" s="33">
        <v>68</v>
      </c>
      <c r="K158" s="33">
        <v>9.2799999999999994</v>
      </c>
      <c r="L158" s="32">
        <v>31.29</v>
      </c>
      <c r="M158" s="32">
        <v>2.96</v>
      </c>
      <c r="N158" s="32">
        <v>65.75</v>
      </c>
      <c r="O158" s="32">
        <v>1.5</v>
      </c>
      <c r="P158" s="32">
        <v>40.43</v>
      </c>
      <c r="Q158" s="32">
        <v>16.940000000000001</v>
      </c>
      <c r="R158" s="32">
        <v>0.26900000000000002</v>
      </c>
      <c r="S158" s="32">
        <v>0.48699999999999999</v>
      </c>
      <c r="T158" s="32">
        <v>0.24399999999999999</v>
      </c>
    </row>
    <row r="159" spans="1:20" x14ac:dyDescent="0.3">
      <c r="A159" t="s">
        <v>242</v>
      </c>
      <c r="B159" s="36" t="s">
        <v>85</v>
      </c>
      <c r="C159" s="32">
        <v>82459</v>
      </c>
      <c r="D159" s="32">
        <v>477</v>
      </c>
      <c r="E159" s="33">
        <v>172.87</v>
      </c>
      <c r="F159" s="34">
        <v>310.69</v>
      </c>
      <c r="G159" s="37">
        <v>9.61</v>
      </c>
      <c r="H159" s="32">
        <v>7.11</v>
      </c>
      <c r="I159" s="35">
        <v>12500</v>
      </c>
      <c r="J159" s="33">
        <v>97</v>
      </c>
      <c r="K159" s="33">
        <v>254.67</v>
      </c>
      <c r="L159" s="32">
        <v>13.04</v>
      </c>
      <c r="M159" s="32">
        <v>4.3499999999999996</v>
      </c>
      <c r="N159" s="32">
        <v>82.61</v>
      </c>
      <c r="O159" s="32">
        <v>2</v>
      </c>
      <c r="P159" s="32">
        <v>19.43</v>
      </c>
      <c r="Q159" s="32">
        <v>2.29</v>
      </c>
    </row>
    <row r="160" spans="1:20" x14ac:dyDescent="0.3">
      <c r="A160" s="32" t="s">
        <v>243</v>
      </c>
      <c r="B160" s="36" t="s">
        <v>87</v>
      </c>
      <c r="C160" s="32">
        <v>4610820</v>
      </c>
      <c r="D160" s="32">
        <v>323802</v>
      </c>
      <c r="E160" s="33">
        <v>14.24</v>
      </c>
      <c r="F160" s="34">
        <v>7.77</v>
      </c>
      <c r="G160" s="37">
        <v>1.74</v>
      </c>
      <c r="H160" s="32">
        <v>3.7</v>
      </c>
      <c r="I160" s="35">
        <v>37800</v>
      </c>
      <c r="J160" s="33">
        <v>100</v>
      </c>
      <c r="K160" s="33">
        <v>461.74</v>
      </c>
      <c r="L160" s="32">
        <v>2.87</v>
      </c>
      <c r="M160" s="32">
        <v>0</v>
      </c>
      <c r="N160" s="32">
        <v>97.13</v>
      </c>
      <c r="O160" s="32">
        <v>3</v>
      </c>
      <c r="P160" s="32">
        <v>11.46</v>
      </c>
      <c r="Q160" s="32">
        <v>9.4</v>
      </c>
      <c r="R160" s="32">
        <v>2.1000000000000001E-2</v>
      </c>
      <c r="S160" s="32">
        <v>0.41499999999999998</v>
      </c>
      <c r="T160" s="32">
        <v>0.56399999999999995</v>
      </c>
    </row>
    <row r="161" spans="1:20" x14ac:dyDescent="0.3">
      <c r="A161" s="32" t="s">
        <v>244</v>
      </c>
      <c r="B161" s="36" t="s">
        <v>102</v>
      </c>
      <c r="C161" s="32">
        <v>3102229</v>
      </c>
      <c r="D161" s="32">
        <v>212460</v>
      </c>
      <c r="E161" s="33">
        <v>14.6</v>
      </c>
      <c r="F161" s="34">
        <v>0.98</v>
      </c>
      <c r="G161" s="37">
        <v>0.28000000000000003</v>
      </c>
      <c r="H161" s="32">
        <v>19.510000000000002</v>
      </c>
      <c r="I161" s="35">
        <v>13100</v>
      </c>
      <c r="J161" s="33">
        <v>75.8</v>
      </c>
      <c r="K161" s="33">
        <v>85.49</v>
      </c>
      <c r="L161" s="32">
        <v>0</v>
      </c>
      <c r="M161" s="32">
        <v>0.14000000000000001</v>
      </c>
      <c r="N161" s="32">
        <v>99.74</v>
      </c>
      <c r="O161" s="32">
        <v>1</v>
      </c>
      <c r="P161" s="32">
        <v>36.24</v>
      </c>
      <c r="Q161" s="32">
        <v>3.81</v>
      </c>
      <c r="R161" s="32">
        <v>2.7E-2</v>
      </c>
      <c r="S161" s="32">
        <v>0.39</v>
      </c>
      <c r="T161" s="32">
        <v>0.58299999999999996</v>
      </c>
    </row>
    <row r="162" spans="1:20" x14ac:dyDescent="0.3">
      <c r="A162" s="32" t="s">
        <v>245</v>
      </c>
      <c r="B162" s="36" t="s">
        <v>79</v>
      </c>
      <c r="C162" s="32">
        <v>165803560</v>
      </c>
      <c r="D162" s="32">
        <v>803940</v>
      </c>
      <c r="E162" s="33">
        <v>206.24</v>
      </c>
      <c r="F162" s="34">
        <v>0.13</v>
      </c>
      <c r="G162" s="37">
        <v>-2.77</v>
      </c>
      <c r="H162" s="32">
        <v>72.44</v>
      </c>
      <c r="I162" s="35">
        <v>2100</v>
      </c>
      <c r="J162" s="33">
        <v>45.7</v>
      </c>
      <c r="K162" s="33">
        <v>31.83</v>
      </c>
      <c r="L162" s="32">
        <v>27.87</v>
      </c>
      <c r="M162" s="32">
        <v>0.87</v>
      </c>
      <c r="N162" s="32">
        <v>71.260000000000005</v>
      </c>
      <c r="O162" s="32">
        <v>1</v>
      </c>
      <c r="P162" s="32">
        <v>29.74</v>
      </c>
      <c r="Q162" s="32">
        <v>8.23</v>
      </c>
      <c r="R162" s="32">
        <v>0.216</v>
      </c>
      <c r="S162" s="32">
        <v>0.251</v>
      </c>
      <c r="T162" s="32">
        <v>0.53300000000000003</v>
      </c>
    </row>
    <row r="163" spans="1:20" x14ac:dyDescent="0.3">
      <c r="A163" s="32" t="s">
        <v>246</v>
      </c>
      <c r="B163" s="36" t="s">
        <v>85</v>
      </c>
      <c r="C163" s="32">
        <v>20579</v>
      </c>
      <c r="D163" s="32">
        <v>458</v>
      </c>
      <c r="E163" s="33">
        <v>44.93</v>
      </c>
      <c r="F163" s="34">
        <v>331.66</v>
      </c>
      <c r="G163" s="37">
        <v>2.85</v>
      </c>
      <c r="H163" s="32">
        <v>14.84</v>
      </c>
      <c r="I163" s="35">
        <v>9000</v>
      </c>
      <c r="J163" s="33">
        <v>92</v>
      </c>
      <c r="K163" s="33">
        <v>325.57</v>
      </c>
      <c r="L163" s="32">
        <v>8.6999999999999993</v>
      </c>
      <c r="M163" s="32">
        <v>4.3499999999999996</v>
      </c>
      <c r="N163" s="32">
        <v>86.95</v>
      </c>
      <c r="O163" s="32">
        <v>2</v>
      </c>
      <c r="P163" s="32">
        <v>18.03</v>
      </c>
      <c r="Q163" s="32">
        <v>6.8</v>
      </c>
      <c r="R163" s="32">
        <v>6.2E-2</v>
      </c>
      <c r="S163" s="32">
        <v>0.12</v>
      </c>
      <c r="T163" s="32">
        <v>0.81799999999999995</v>
      </c>
    </row>
    <row r="164" spans="1:20" x14ac:dyDescent="0.3">
      <c r="A164" s="32" t="s">
        <v>247</v>
      </c>
      <c r="B164" s="36" t="s">
        <v>91</v>
      </c>
      <c r="C164" s="32">
        <v>3191319</v>
      </c>
      <c r="D164" s="32">
        <v>78200</v>
      </c>
      <c r="E164" s="33">
        <v>40.81</v>
      </c>
      <c r="F164" s="34">
        <v>3.18</v>
      </c>
      <c r="G164" s="37">
        <v>-0.91</v>
      </c>
      <c r="H164" s="32">
        <v>20.47</v>
      </c>
      <c r="I164" s="35">
        <v>6300</v>
      </c>
      <c r="J164" s="33">
        <v>92.6</v>
      </c>
      <c r="K164" s="33">
        <v>137.91</v>
      </c>
      <c r="L164" s="32">
        <v>7.36</v>
      </c>
      <c r="M164" s="32">
        <v>1.98</v>
      </c>
      <c r="N164" s="32">
        <v>90.66</v>
      </c>
      <c r="O164" s="32">
        <v>2</v>
      </c>
      <c r="P164" s="32">
        <v>21.74</v>
      </c>
      <c r="Q164" s="32">
        <v>5.36</v>
      </c>
      <c r="R164" s="32">
        <v>6.8000000000000005E-2</v>
      </c>
      <c r="S164" s="32">
        <v>0.156</v>
      </c>
      <c r="T164" s="32">
        <v>0.77600000000000002</v>
      </c>
    </row>
    <row r="165" spans="1:20" x14ac:dyDescent="0.3">
      <c r="A165" s="32" t="s">
        <v>248</v>
      </c>
      <c r="B165" s="36" t="s">
        <v>85</v>
      </c>
      <c r="C165" s="32">
        <v>5670544</v>
      </c>
      <c r="D165" s="32">
        <v>462840</v>
      </c>
      <c r="E165" s="33">
        <v>12.25</v>
      </c>
      <c r="F165" s="34">
        <v>1.1100000000000001</v>
      </c>
      <c r="G165" s="37">
        <v>0</v>
      </c>
      <c r="H165" s="32">
        <v>51.45</v>
      </c>
      <c r="I165" s="35">
        <v>2200</v>
      </c>
      <c r="J165" s="33">
        <v>64.599999999999994</v>
      </c>
      <c r="K165" s="33">
        <v>10.93</v>
      </c>
      <c r="L165" s="32">
        <v>0.46</v>
      </c>
      <c r="M165" s="32">
        <v>1.44</v>
      </c>
      <c r="N165" s="32">
        <v>98.1</v>
      </c>
      <c r="O165" s="32">
        <v>2</v>
      </c>
      <c r="P165" s="32">
        <v>29.36</v>
      </c>
      <c r="Q165" s="32">
        <v>7.25</v>
      </c>
      <c r="R165" s="32">
        <v>0.35299999999999998</v>
      </c>
      <c r="S165" s="32">
        <v>0.38100000000000001</v>
      </c>
      <c r="T165" s="32">
        <v>0.26600000000000001</v>
      </c>
    </row>
    <row r="166" spans="1:20" x14ac:dyDescent="0.3">
      <c r="A166" s="32" t="s">
        <v>249</v>
      </c>
      <c r="B166" s="36" t="s">
        <v>91</v>
      </c>
      <c r="C166" s="32">
        <v>6506464</v>
      </c>
      <c r="D166" s="32">
        <v>406750</v>
      </c>
      <c r="E166" s="33">
        <v>16</v>
      </c>
      <c r="F166" s="34">
        <v>0</v>
      </c>
      <c r="G166" s="37">
        <v>-0.08</v>
      </c>
      <c r="H166" s="32">
        <v>25.63</v>
      </c>
      <c r="I166" s="35">
        <v>4700</v>
      </c>
      <c r="J166" s="33">
        <v>94</v>
      </c>
      <c r="K166" s="33">
        <v>49.23</v>
      </c>
      <c r="L166" s="32">
        <v>7.6</v>
      </c>
      <c r="M166" s="32">
        <v>0.23</v>
      </c>
      <c r="N166" s="32">
        <v>92.17</v>
      </c>
      <c r="O166" s="32">
        <v>2</v>
      </c>
      <c r="P166" s="32">
        <v>29.1</v>
      </c>
      <c r="Q166" s="32">
        <v>4.49</v>
      </c>
      <c r="R166" s="32">
        <v>0.224</v>
      </c>
      <c r="S166" s="32">
        <v>0.20699999999999999</v>
      </c>
      <c r="T166" s="32">
        <v>0.56899999999999995</v>
      </c>
    </row>
    <row r="167" spans="1:20" x14ac:dyDescent="0.3">
      <c r="A167" s="32" t="s">
        <v>250</v>
      </c>
      <c r="B167" s="36" t="s">
        <v>91</v>
      </c>
      <c r="C167" s="32">
        <v>28302603</v>
      </c>
      <c r="D167" s="32">
        <v>1285220</v>
      </c>
      <c r="E167" s="33">
        <v>22.02</v>
      </c>
      <c r="F167" s="34">
        <v>0.19</v>
      </c>
      <c r="G167" s="37">
        <v>-1.05</v>
      </c>
      <c r="H167" s="32">
        <v>31.94</v>
      </c>
      <c r="I167" s="35">
        <v>5100</v>
      </c>
      <c r="J167" s="33">
        <v>90.9</v>
      </c>
      <c r="K167" s="33">
        <v>79.52</v>
      </c>
      <c r="L167" s="32">
        <v>2.89</v>
      </c>
      <c r="M167" s="32">
        <v>0.4</v>
      </c>
      <c r="N167" s="32">
        <v>96.71</v>
      </c>
      <c r="O167" s="32">
        <v>1.5</v>
      </c>
      <c r="P167" s="32">
        <v>20.48</v>
      </c>
      <c r="Q167" s="32">
        <v>6.23</v>
      </c>
      <c r="R167" s="32">
        <v>0.08</v>
      </c>
      <c r="S167" s="32">
        <v>0.27</v>
      </c>
      <c r="T167" s="32">
        <v>0.65</v>
      </c>
    </row>
    <row r="168" spans="1:20" x14ac:dyDescent="0.3">
      <c r="A168" s="32" t="s">
        <v>251</v>
      </c>
      <c r="B168" s="36" t="s">
        <v>79</v>
      </c>
      <c r="C168" s="32">
        <v>89468677</v>
      </c>
      <c r="D168" s="32">
        <v>300000</v>
      </c>
      <c r="E168" s="33">
        <v>298.23</v>
      </c>
      <c r="F168" s="34">
        <v>12.1</v>
      </c>
      <c r="G168" s="37">
        <v>-1.5</v>
      </c>
      <c r="H168" s="32">
        <v>23.51</v>
      </c>
      <c r="I168" s="35">
        <v>4600</v>
      </c>
      <c r="J168" s="33">
        <v>92.6</v>
      </c>
      <c r="K168" s="33">
        <v>38.42</v>
      </c>
      <c r="L168" s="32">
        <v>18.95</v>
      </c>
      <c r="M168" s="32">
        <v>16.77</v>
      </c>
      <c r="N168" s="32">
        <v>64.28</v>
      </c>
      <c r="O168" s="32">
        <v>2</v>
      </c>
      <c r="P168" s="32">
        <v>24.89</v>
      </c>
      <c r="Q168" s="32">
        <v>5.41</v>
      </c>
      <c r="R168" s="32">
        <v>0.14399999999999999</v>
      </c>
      <c r="S168" s="32">
        <v>0.32600000000000001</v>
      </c>
      <c r="T168" s="32">
        <v>0.53</v>
      </c>
    </row>
    <row r="169" spans="1:20" x14ac:dyDescent="0.3">
      <c r="A169" s="32" t="s">
        <v>252</v>
      </c>
      <c r="B169" s="36" t="s">
        <v>81</v>
      </c>
      <c r="C169" s="32">
        <v>38536869</v>
      </c>
      <c r="D169" s="32">
        <v>312685</v>
      </c>
      <c r="E169" s="33">
        <v>123.25</v>
      </c>
      <c r="F169" s="34">
        <v>0.16</v>
      </c>
      <c r="G169" s="37">
        <v>-0.49</v>
      </c>
      <c r="H169" s="32">
        <v>8.51</v>
      </c>
      <c r="I169" s="35">
        <v>11100</v>
      </c>
      <c r="J169" s="33">
        <v>99.8</v>
      </c>
      <c r="K169" s="33">
        <v>306.27999999999997</v>
      </c>
      <c r="L169" s="32">
        <v>45.91</v>
      </c>
      <c r="M169" s="32">
        <v>1.1200000000000001</v>
      </c>
      <c r="N169" s="32">
        <v>52.97</v>
      </c>
      <c r="O169" s="32">
        <v>3</v>
      </c>
      <c r="P169" s="32">
        <v>9.85</v>
      </c>
      <c r="Q169" s="32">
        <v>9.89</v>
      </c>
      <c r="R169" s="32">
        <v>0.05</v>
      </c>
      <c r="S169" s="32">
        <v>0.311</v>
      </c>
      <c r="T169" s="32">
        <v>0.64</v>
      </c>
    </row>
    <row r="170" spans="1:20" x14ac:dyDescent="0.3">
      <c r="A170" s="32" t="s">
        <v>253</v>
      </c>
      <c r="B170" s="36" t="s">
        <v>87</v>
      </c>
      <c r="C170" s="32">
        <v>10605870</v>
      </c>
      <c r="D170" s="32">
        <v>92391</v>
      </c>
      <c r="E170" s="33">
        <v>114.79</v>
      </c>
      <c r="F170" s="34">
        <v>1.94</v>
      </c>
      <c r="G170" s="37">
        <v>3.57</v>
      </c>
      <c r="H170" s="32">
        <v>5.05</v>
      </c>
      <c r="I170" s="35">
        <v>18000</v>
      </c>
      <c r="J170" s="33">
        <v>93.3</v>
      </c>
      <c r="K170" s="33">
        <v>399.21</v>
      </c>
      <c r="L170" s="32">
        <v>21.75</v>
      </c>
      <c r="M170" s="32">
        <v>7.81</v>
      </c>
      <c r="N170" s="32">
        <v>70.44</v>
      </c>
      <c r="O170" s="32">
        <v>3</v>
      </c>
      <c r="P170" s="32">
        <v>10.72</v>
      </c>
      <c r="Q170" s="32">
        <v>10.5</v>
      </c>
      <c r="R170" s="32">
        <v>5.2999999999999999E-2</v>
      </c>
      <c r="S170" s="32">
        <v>0.27400000000000002</v>
      </c>
      <c r="T170" s="32">
        <v>0.67300000000000004</v>
      </c>
    </row>
    <row r="171" spans="1:20" x14ac:dyDescent="0.3">
      <c r="A171" s="32" t="s">
        <v>254</v>
      </c>
      <c r="B171" s="36" t="s">
        <v>91</v>
      </c>
      <c r="C171" s="32">
        <v>3927188</v>
      </c>
      <c r="D171" s="32">
        <v>13790</v>
      </c>
      <c r="E171" s="33">
        <v>284.79000000000002</v>
      </c>
      <c r="F171" s="34">
        <v>3.63</v>
      </c>
      <c r="G171" s="37">
        <v>-1.46</v>
      </c>
      <c r="H171" s="32">
        <v>8.24</v>
      </c>
      <c r="I171" s="35">
        <v>16800</v>
      </c>
      <c r="J171" s="33">
        <v>94.1</v>
      </c>
      <c r="K171" s="33">
        <v>283.13</v>
      </c>
      <c r="L171" s="32">
        <v>3.95</v>
      </c>
      <c r="M171" s="32">
        <v>5.52</v>
      </c>
      <c r="N171" s="32">
        <v>90.53</v>
      </c>
      <c r="O171" s="32">
        <v>2</v>
      </c>
      <c r="P171" s="32">
        <v>12.77</v>
      </c>
      <c r="Q171" s="32">
        <v>7.65</v>
      </c>
      <c r="R171" s="32">
        <v>0.01</v>
      </c>
      <c r="S171" s="32">
        <v>0.45</v>
      </c>
      <c r="T171" s="32">
        <v>0.54</v>
      </c>
    </row>
    <row r="172" spans="1:20" x14ac:dyDescent="0.3">
      <c r="A172" s="32" t="s">
        <v>255</v>
      </c>
      <c r="B172" s="36" t="s">
        <v>102</v>
      </c>
      <c r="C172" s="32">
        <v>885359</v>
      </c>
      <c r="D172" s="32">
        <v>11437</v>
      </c>
      <c r="E172" s="33">
        <v>77.41</v>
      </c>
      <c r="F172" s="34">
        <v>4.92</v>
      </c>
      <c r="G172" s="37">
        <v>16.29</v>
      </c>
      <c r="H172" s="32">
        <v>18.61</v>
      </c>
      <c r="I172" s="35">
        <v>21500</v>
      </c>
      <c r="J172" s="33">
        <v>82.5</v>
      </c>
      <c r="K172" s="33">
        <v>232</v>
      </c>
      <c r="L172" s="32">
        <v>1.64</v>
      </c>
      <c r="M172" s="32">
        <v>0.27</v>
      </c>
      <c r="N172" s="32">
        <v>98.09</v>
      </c>
      <c r="O172" s="32">
        <v>1</v>
      </c>
      <c r="P172" s="32">
        <v>15.56</v>
      </c>
      <c r="Q172" s="32">
        <v>4.72</v>
      </c>
      <c r="R172" s="32">
        <v>2E-3</v>
      </c>
      <c r="S172" s="32">
        <v>0.80100000000000005</v>
      </c>
      <c r="T172" s="32">
        <v>0.19700000000000001</v>
      </c>
    </row>
    <row r="173" spans="1:20" x14ac:dyDescent="0.3">
      <c r="A173" s="32" t="s">
        <v>256</v>
      </c>
      <c r="B173" s="36" t="s">
        <v>89</v>
      </c>
      <c r="C173" s="32">
        <v>787584</v>
      </c>
      <c r="D173" s="32">
        <v>2517</v>
      </c>
      <c r="E173" s="33">
        <v>312.91000000000003</v>
      </c>
      <c r="F173" s="34">
        <v>8.2200000000000006</v>
      </c>
      <c r="G173" s="37">
        <v>0</v>
      </c>
      <c r="H173" s="32">
        <v>7.78</v>
      </c>
      <c r="I173" s="35">
        <v>5800</v>
      </c>
      <c r="J173" s="33">
        <v>88.9</v>
      </c>
      <c r="K173" s="33">
        <v>380.91</v>
      </c>
      <c r="L173" s="32">
        <v>13.6</v>
      </c>
      <c r="M173" s="32">
        <v>1.2</v>
      </c>
      <c r="N173" s="32">
        <v>85.2</v>
      </c>
      <c r="O173" s="32">
        <v>2</v>
      </c>
      <c r="P173" s="32">
        <v>18.899999999999999</v>
      </c>
      <c r="Q173" s="32">
        <v>5.49</v>
      </c>
      <c r="R173" s="32">
        <v>0.08</v>
      </c>
      <c r="S173" s="32">
        <v>0.19</v>
      </c>
      <c r="T173" s="32">
        <v>0.73</v>
      </c>
    </row>
    <row r="174" spans="1:20" x14ac:dyDescent="0.3">
      <c r="A174" s="32" t="s">
        <v>257</v>
      </c>
      <c r="B174" s="36" t="s">
        <v>81</v>
      </c>
      <c r="C174" s="32">
        <v>22303552</v>
      </c>
      <c r="D174" s="32">
        <v>237500</v>
      </c>
      <c r="E174" s="33">
        <v>93.91</v>
      </c>
      <c r="F174" s="34">
        <v>0.09</v>
      </c>
      <c r="G174" s="37">
        <v>-0.13</v>
      </c>
      <c r="H174" s="32">
        <v>26.43</v>
      </c>
      <c r="I174" s="35">
        <v>7000</v>
      </c>
      <c r="J174" s="33">
        <v>98.4</v>
      </c>
      <c r="K174" s="33">
        <v>196.87</v>
      </c>
      <c r="L174" s="32">
        <v>40.82</v>
      </c>
      <c r="M174" s="32">
        <v>2.25</v>
      </c>
      <c r="N174" s="32">
        <v>56.93</v>
      </c>
      <c r="O174" s="32">
        <v>3</v>
      </c>
      <c r="P174" s="32">
        <v>10.7</v>
      </c>
      <c r="Q174" s="32">
        <v>11.77</v>
      </c>
      <c r="R174" s="32">
        <v>0.10100000000000001</v>
      </c>
      <c r="S174" s="32">
        <v>0.35</v>
      </c>
      <c r="T174" s="32">
        <v>0.54900000000000004</v>
      </c>
    </row>
    <row r="175" spans="1:20" x14ac:dyDescent="0.3">
      <c r="A175" s="32" t="s">
        <v>258</v>
      </c>
      <c r="B175" s="36" t="s">
        <v>95</v>
      </c>
      <c r="C175" s="32">
        <v>142893540</v>
      </c>
      <c r="D175" s="32">
        <v>17075200</v>
      </c>
      <c r="E175" s="33">
        <v>8.3699999999999992</v>
      </c>
      <c r="F175" s="34">
        <v>0.22</v>
      </c>
      <c r="G175" s="37">
        <v>1.02</v>
      </c>
      <c r="H175" s="32">
        <v>15.39</v>
      </c>
      <c r="I175" s="35">
        <v>8900</v>
      </c>
      <c r="J175" s="33">
        <v>99.6</v>
      </c>
      <c r="K175" s="33">
        <v>280.63</v>
      </c>
      <c r="L175" s="32">
        <v>7.33</v>
      </c>
      <c r="M175" s="32">
        <v>0.11</v>
      </c>
      <c r="N175" s="32">
        <v>92.56</v>
      </c>
      <c r="P175" s="32">
        <v>9.9499999999999993</v>
      </c>
      <c r="Q175" s="32">
        <v>14.65</v>
      </c>
      <c r="R175" s="32">
        <v>5.3999999999999999E-2</v>
      </c>
      <c r="S175" s="32">
        <v>0.371</v>
      </c>
      <c r="T175" s="32">
        <v>0.57499999999999996</v>
      </c>
    </row>
    <row r="176" spans="1:20" x14ac:dyDescent="0.3">
      <c r="A176" s="32" t="s">
        <v>259</v>
      </c>
      <c r="B176" s="36" t="s">
        <v>89</v>
      </c>
      <c r="C176" s="32">
        <v>8648248</v>
      </c>
      <c r="D176" s="32">
        <v>26338</v>
      </c>
      <c r="E176" s="33">
        <v>328.36</v>
      </c>
      <c r="F176" s="34">
        <v>0</v>
      </c>
      <c r="G176" s="37">
        <v>0</v>
      </c>
      <c r="H176" s="32">
        <v>91.23</v>
      </c>
      <c r="I176" s="35">
        <v>1300</v>
      </c>
      <c r="J176" s="33">
        <v>70.400000000000006</v>
      </c>
      <c r="K176" s="33">
        <v>2.66</v>
      </c>
      <c r="L176" s="32">
        <v>40.54</v>
      </c>
      <c r="M176" s="32">
        <v>12.16</v>
      </c>
      <c r="N176" s="32">
        <v>47.3</v>
      </c>
      <c r="O176" s="32">
        <v>3</v>
      </c>
      <c r="P176" s="32">
        <v>40.369999999999997</v>
      </c>
      <c r="Q176" s="32">
        <v>16.09</v>
      </c>
      <c r="R176" s="32">
        <v>0.40100000000000002</v>
      </c>
      <c r="S176" s="32">
        <v>0.22900000000000001</v>
      </c>
      <c r="T176" s="32">
        <v>0.37</v>
      </c>
    </row>
    <row r="177" spans="1:20" x14ac:dyDescent="0.3">
      <c r="A177" s="32" t="s">
        <v>260</v>
      </c>
      <c r="B177" s="36" t="s">
        <v>89</v>
      </c>
      <c r="C177" s="32">
        <v>7502</v>
      </c>
      <c r="D177" s="32">
        <v>413</v>
      </c>
      <c r="E177" s="33">
        <v>18.16</v>
      </c>
      <c r="F177" s="34">
        <v>14.53</v>
      </c>
      <c r="G177" s="37">
        <v>0</v>
      </c>
      <c r="H177" s="32">
        <v>19</v>
      </c>
      <c r="I177" s="35">
        <v>2500</v>
      </c>
      <c r="J177" s="33">
        <v>97</v>
      </c>
      <c r="K177" s="33">
        <v>293.26</v>
      </c>
      <c r="L177" s="32">
        <v>12.9</v>
      </c>
      <c r="M177" s="32">
        <v>0</v>
      </c>
      <c r="N177" s="32">
        <v>87.1</v>
      </c>
      <c r="P177" s="32">
        <v>12.13</v>
      </c>
      <c r="Q177" s="32">
        <v>6.53</v>
      </c>
    </row>
    <row r="178" spans="1:20" x14ac:dyDescent="0.3">
      <c r="A178" t="s">
        <v>261</v>
      </c>
      <c r="B178" s="36" t="s">
        <v>91</v>
      </c>
      <c r="C178" s="32">
        <v>39129</v>
      </c>
      <c r="D178" s="32">
        <v>261</v>
      </c>
      <c r="E178" s="33">
        <v>149.91999999999999</v>
      </c>
      <c r="F178" s="34">
        <v>51.72</v>
      </c>
      <c r="G178" s="37">
        <v>-7.11</v>
      </c>
      <c r="H178" s="32">
        <v>14.49</v>
      </c>
      <c r="I178" s="35">
        <v>8800</v>
      </c>
      <c r="J178" s="33">
        <v>97</v>
      </c>
      <c r="K178" s="33">
        <v>638.91</v>
      </c>
      <c r="L178" s="32">
        <v>19.440000000000001</v>
      </c>
      <c r="M178" s="32">
        <v>2.78</v>
      </c>
      <c r="N178" s="32">
        <v>77.78</v>
      </c>
      <c r="O178" s="32">
        <v>2</v>
      </c>
      <c r="P178" s="32">
        <v>18.02</v>
      </c>
      <c r="Q178" s="32">
        <v>8.33</v>
      </c>
      <c r="R178" s="32">
        <v>3.5000000000000003E-2</v>
      </c>
      <c r="S178" s="32">
        <v>0.25800000000000001</v>
      </c>
      <c r="T178" s="32">
        <v>0.70699999999999996</v>
      </c>
    </row>
    <row r="179" spans="1:20" x14ac:dyDescent="0.3">
      <c r="A179" s="32" t="s">
        <v>262</v>
      </c>
      <c r="B179" s="36" t="s">
        <v>91</v>
      </c>
      <c r="C179" s="32">
        <v>168458</v>
      </c>
      <c r="D179" s="32">
        <v>616</v>
      </c>
      <c r="E179" s="33">
        <v>273.47000000000003</v>
      </c>
      <c r="F179" s="34">
        <v>25.65</v>
      </c>
      <c r="G179" s="37">
        <v>-2.67</v>
      </c>
      <c r="H179" s="32">
        <v>13.53</v>
      </c>
      <c r="I179" s="35">
        <v>5400</v>
      </c>
      <c r="J179" s="33">
        <v>67</v>
      </c>
      <c r="K179" s="33">
        <v>303.33999999999997</v>
      </c>
      <c r="L179" s="32">
        <v>6.56</v>
      </c>
      <c r="M179" s="32">
        <v>22.95</v>
      </c>
      <c r="N179" s="32">
        <v>70.489999999999995</v>
      </c>
      <c r="O179" s="32">
        <v>2</v>
      </c>
      <c r="P179" s="32">
        <v>19.68</v>
      </c>
      <c r="Q179" s="32">
        <v>5.08</v>
      </c>
      <c r="R179" s="32">
        <v>7.0000000000000007E-2</v>
      </c>
      <c r="S179" s="32">
        <v>0.2</v>
      </c>
      <c r="T179" s="32">
        <v>0.73</v>
      </c>
    </row>
    <row r="180" spans="1:20" x14ac:dyDescent="0.3">
      <c r="A180" t="s">
        <v>263</v>
      </c>
      <c r="B180" s="36" t="s">
        <v>110</v>
      </c>
      <c r="C180" s="32">
        <v>7026</v>
      </c>
      <c r="D180" s="32">
        <v>242</v>
      </c>
      <c r="E180" s="33">
        <v>29.03</v>
      </c>
      <c r="F180" s="34">
        <v>49.59</v>
      </c>
      <c r="G180" s="37">
        <v>-4.8600000000000003</v>
      </c>
      <c r="H180" s="32">
        <v>7.54</v>
      </c>
      <c r="I180" s="35">
        <v>6900</v>
      </c>
      <c r="J180" s="33">
        <v>99</v>
      </c>
      <c r="K180" s="33">
        <v>683.18</v>
      </c>
      <c r="L180" s="32">
        <v>13.04</v>
      </c>
      <c r="M180" s="32">
        <v>0</v>
      </c>
      <c r="N180" s="32">
        <v>86.96</v>
      </c>
      <c r="P180" s="32">
        <v>13.52</v>
      </c>
      <c r="Q180" s="32">
        <v>6.83</v>
      </c>
    </row>
    <row r="181" spans="1:20" x14ac:dyDescent="0.3">
      <c r="A181" s="32" t="s">
        <v>264</v>
      </c>
      <c r="B181" s="36" t="s">
        <v>91</v>
      </c>
      <c r="C181" s="32">
        <v>117848</v>
      </c>
      <c r="D181" s="32">
        <v>389</v>
      </c>
      <c r="E181" s="33">
        <v>302.95</v>
      </c>
      <c r="F181" s="34">
        <v>21.59</v>
      </c>
      <c r="G181" s="37">
        <v>-7.64</v>
      </c>
      <c r="H181" s="32">
        <v>14.78</v>
      </c>
      <c r="I181" s="35">
        <v>2900</v>
      </c>
      <c r="J181" s="33">
        <v>96</v>
      </c>
      <c r="K181" s="33">
        <v>190.92</v>
      </c>
      <c r="L181" s="32">
        <v>17.95</v>
      </c>
      <c r="M181" s="32">
        <v>17.95</v>
      </c>
      <c r="N181" s="32">
        <v>64.099999999999994</v>
      </c>
      <c r="O181" s="32">
        <v>2</v>
      </c>
      <c r="P181" s="32">
        <v>16.18</v>
      </c>
      <c r="Q181" s="32">
        <v>5.98</v>
      </c>
      <c r="R181" s="32">
        <v>0.1</v>
      </c>
      <c r="S181" s="32">
        <v>0.26</v>
      </c>
      <c r="T181" s="32">
        <v>0.64</v>
      </c>
    </row>
    <row r="182" spans="1:20" x14ac:dyDescent="0.3">
      <c r="A182" s="32" t="s">
        <v>265</v>
      </c>
      <c r="B182" s="36" t="s">
        <v>85</v>
      </c>
      <c r="C182" s="32">
        <v>176908</v>
      </c>
      <c r="D182" s="32">
        <v>2944</v>
      </c>
      <c r="E182" s="33">
        <v>60.09</v>
      </c>
      <c r="F182" s="34">
        <v>13.69</v>
      </c>
      <c r="G182" s="37">
        <v>-11.7</v>
      </c>
      <c r="H182" s="32">
        <v>27.71</v>
      </c>
      <c r="I182" s="35">
        <v>5600</v>
      </c>
      <c r="J182" s="33">
        <v>99.7</v>
      </c>
      <c r="K182" s="33">
        <v>75.180000000000007</v>
      </c>
      <c r="L182" s="32">
        <v>21.2</v>
      </c>
      <c r="M182" s="32">
        <v>24.38</v>
      </c>
      <c r="N182" s="32">
        <v>54.42</v>
      </c>
      <c r="O182" s="32">
        <v>2</v>
      </c>
      <c r="P182" s="32">
        <v>16.43</v>
      </c>
      <c r="Q182" s="32">
        <v>6.62</v>
      </c>
      <c r="R182" s="32">
        <v>0.114</v>
      </c>
      <c r="S182" s="32">
        <v>0.58399999999999996</v>
      </c>
      <c r="T182" s="32">
        <v>0.30199999999999999</v>
      </c>
    </row>
    <row r="183" spans="1:20" x14ac:dyDescent="0.3">
      <c r="A183" s="32" t="s">
        <v>266</v>
      </c>
      <c r="B183" s="36" t="s">
        <v>87</v>
      </c>
      <c r="C183" s="32">
        <v>29251</v>
      </c>
      <c r="D183" s="32">
        <v>61</v>
      </c>
      <c r="E183" s="33">
        <v>479.52</v>
      </c>
      <c r="F183" s="34">
        <v>0</v>
      </c>
      <c r="G183" s="37">
        <v>10.98</v>
      </c>
      <c r="H183" s="32">
        <v>5.73</v>
      </c>
      <c r="I183" s="35">
        <v>34600</v>
      </c>
      <c r="J183" s="33">
        <v>96</v>
      </c>
      <c r="K183" s="33">
        <v>704.25</v>
      </c>
      <c r="L183" s="32">
        <v>16.670000000000002</v>
      </c>
      <c r="M183" s="32">
        <v>0</v>
      </c>
      <c r="N183" s="32">
        <v>83.33</v>
      </c>
      <c r="P183" s="32">
        <v>10.02</v>
      </c>
      <c r="Q183" s="32">
        <v>8.17</v>
      </c>
    </row>
    <row r="184" spans="1:20" x14ac:dyDescent="0.3">
      <c r="A184" t="s">
        <v>267</v>
      </c>
      <c r="B184" s="36" t="s">
        <v>89</v>
      </c>
      <c r="C184" s="32">
        <v>193413</v>
      </c>
      <c r="D184" s="32">
        <v>1001</v>
      </c>
      <c r="E184" s="33">
        <v>193.22</v>
      </c>
      <c r="F184" s="34">
        <v>20.88</v>
      </c>
      <c r="G184" s="37">
        <v>-2.72</v>
      </c>
      <c r="H184" s="32">
        <v>43.11</v>
      </c>
      <c r="I184" s="35">
        <v>1200</v>
      </c>
      <c r="J184" s="33">
        <v>79.3</v>
      </c>
      <c r="K184" s="33">
        <v>36.19</v>
      </c>
      <c r="L184" s="32">
        <v>6.25</v>
      </c>
      <c r="M184" s="32">
        <v>48.96</v>
      </c>
      <c r="N184" s="32">
        <v>44.79</v>
      </c>
      <c r="O184" s="32">
        <v>2</v>
      </c>
      <c r="P184" s="32">
        <v>40.25</v>
      </c>
      <c r="Q184" s="32">
        <v>6.47</v>
      </c>
      <c r="R184" s="32">
        <v>0.16700000000000001</v>
      </c>
      <c r="S184" s="32">
        <v>0.14799999999999999</v>
      </c>
      <c r="T184" s="32">
        <v>0.68400000000000005</v>
      </c>
    </row>
    <row r="185" spans="1:20" x14ac:dyDescent="0.3">
      <c r="A185" s="32" t="s">
        <v>268</v>
      </c>
      <c r="B185" s="36" t="s">
        <v>102</v>
      </c>
      <c r="C185" s="32">
        <v>27019731</v>
      </c>
      <c r="D185" s="32">
        <v>1960582</v>
      </c>
      <c r="E185" s="33">
        <v>13.78</v>
      </c>
      <c r="F185" s="34">
        <v>0.13</v>
      </c>
      <c r="G185" s="37">
        <v>-2.71</v>
      </c>
      <c r="H185" s="32">
        <v>13.24</v>
      </c>
      <c r="I185" s="35">
        <v>11800</v>
      </c>
      <c r="J185" s="33">
        <v>78.8</v>
      </c>
      <c r="K185" s="33">
        <v>140.63999999999999</v>
      </c>
      <c r="L185" s="32">
        <v>1.67</v>
      </c>
      <c r="M185" s="32">
        <v>0.09</v>
      </c>
      <c r="N185" s="32">
        <v>98.24</v>
      </c>
      <c r="O185" s="32">
        <v>1</v>
      </c>
      <c r="P185" s="32">
        <v>29.34</v>
      </c>
      <c r="Q185" s="32">
        <v>2.58</v>
      </c>
      <c r="R185" s="32">
        <v>3.3000000000000002E-2</v>
      </c>
      <c r="S185" s="32">
        <v>0.61299999999999999</v>
      </c>
      <c r="T185" s="32">
        <v>0.35399999999999998</v>
      </c>
    </row>
    <row r="186" spans="1:20" x14ac:dyDescent="0.3">
      <c r="A186" s="32" t="s">
        <v>269</v>
      </c>
      <c r="B186" s="36" t="s">
        <v>89</v>
      </c>
      <c r="C186" s="32">
        <v>11987121</v>
      </c>
      <c r="D186" s="32">
        <v>196190</v>
      </c>
      <c r="E186" s="33">
        <v>61.1</v>
      </c>
      <c r="F186" s="34">
        <v>0.27</v>
      </c>
      <c r="G186" s="37">
        <v>0.2</v>
      </c>
      <c r="H186" s="32">
        <v>55.51</v>
      </c>
      <c r="I186" s="35">
        <v>1600</v>
      </c>
      <c r="J186" s="33">
        <v>40.200000000000003</v>
      </c>
      <c r="K186" s="33">
        <v>22.24</v>
      </c>
      <c r="L186" s="32">
        <v>12.78</v>
      </c>
      <c r="M186" s="32">
        <v>0.21</v>
      </c>
      <c r="N186" s="32">
        <v>87.01</v>
      </c>
      <c r="O186" s="32">
        <v>2</v>
      </c>
      <c r="P186" s="32">
        <v>32.78</v>
      </c>
      <c r="Q186" s="32">
        <v>9.42</v>
      </c>
      <c r="R186" s="32">
        <v>0.17199999999999999</v>
      </c>
      <c r="S186" s="32">
        <v>0.20899999999999999</v>
      </c>
      <c r="T186" s="32">
        <v>0.61899999999999999</v>
      </c>
    </row>
    <row r="187" spans="1:20" x14ac:dyDescent="0.3">
      <c r="A187" s="32" t="s">
        <v>270</v>
      </c>
      <c r="B187" s="36" t="s">
        <v>81</v>
      </c>
      <c r="C187" s="32">
        <v>9396411</v>
      </c>
      <c r="D187" s="32">
        <v>88361</v>
      </c>
      <c r="E187" s="33">
        <v>106.34</v>
      </c>
      <c r="F187" s="34">
        <v>0</v>
      </c>
      <c r="G187" s="37">
        <v>-1.33</v>
      </c>
      <c r="H187" s="32">
        <v>12.89</v>
      </c>
      <c r="I187" s="35">
        <v>2200</v>
      </c>
      <c r="J187" s="33">
        <v>93</v>
      </c>
      <c r="K187" s="33">
        <v>285.79000000000002</v>
      </c>
      <c r="L187" s="32">
        <v>33.35</v>
      </c>
      <c r="M187" s="32">
        <v>3.2</v>
      </c>
      <c r="N187" s="32">
        <v>63.45</v>
      </c>
      <c r="R187" s="32">
        <v>0.16600000000000001</v>
      </c>
      <c r="S187" s="32">
        <v>0.255</v>
      </c>
      <c r="T187" s="32">
        <v>0.57899999999999996</v>
      </c>
    </row>
    <row r="188" spans="1:20" x14ac:dyDescent="0.3">
      <c r="A188" s="32" t="s">
        <v>271</v>
      </c>
      <c r="B188" s="36" t="s">
        <v>89</v>
      </c>
      <c r="C188" s="32">
        <v>81541</v>
      </c>
      <c r="D188" s="32">
        <v>455</v>
      </c>
      <c r="E188" s="33">
        <v>179.21</v>
      </c>
      <c r="F188" s="34">
        <v>107.91</v>
      </c>
      <c r="G188" s="37">
        <v>-5.69</v>
      </c>
      <c r="H188" s="32">
        <v>15.53</v>
      </c>
      <c r="I188" s="35">
        <v>7800</v>
      </c>
      <c r="J188" s="33">
        <v>58</v>
      </c>
      <c r="K188" s="33">
        <v>262.44</v>
      </c>
      <c r="L188" s="32">
        <v>2.2200000000000002</v>
      </c>
      <c r="M188" s="32">
        <v>13.33</v>
      </c>
      <c r="N188" s="32">
        <v>84.45</v>
      </c>
      <c r="O188" s="32">
        <v>2</v>
      </c>
      <c r="P188" s="32">
        <v>16.03</v>
      </c>
      <c r="Q188" s="32">
        <v>6.29</v>
      </c>
      <c r="R188" s="32">
        <v>3.2000000000000001E-2</v>
      </c>
      <c r="S188" s="32">
        <v>0.30399999999999999</v>
      </c>
      <c r="T188" s="32">
        <v>0.66500000000000004</v>
      </c>
    </row>
    <row r="189" spans="1:20" x14ac:dyDescent="0.3">
      <c r="A189" s="32" t="s">
        <v>272</v>
      </c>
      <c r="B189" s="36" t="s">
        <v>89</v>
      </c>
      <c r="C189" s="32">
        <v>6005250</v>
      </c>
      <c r="D189" s="32">
        <v>71740</v>
      </c>
      <c r="E189" s="33">
        <v>83.71</v>
      </c>
      <c r="F189" s="34">
        <v>0.56000000000000005</v>
      </c>
      <c r="G189" s="37">
        <v>0</v>
      </c>
      <c r="H189" s="32">
        <v>143.63999999999999</v>
      </c>
      <c r="I189" s="35">
        <v>500</v>
      </c>
      <c r="J189" s="33">
        <v>31.4</v>
      </c>
      <c r="K189" s="33">
        <v>4</v>
      </c>
      <c r="L189" s="32">
        <v>6.98</v>
      </c>
      <c r="M189" s="32">
        <v>0.89</v>
      </c>
      <c r="N189" s="32">
        <v>92.13</v>
      </c>
      <c r="O189" s="32">
        <v>2</v>
      </c>
      <c r="P189" s="32">
        <v>45.76</v>
      </c>
      <c r="Q189" s="32">
        <v>23.03</v>
      </c>
      <c r="R189" s="32">
        <v>0.49</v>
      </c>
      <c r="S189" s="32">
        <v>0.31</v>
      </c>
      <c r="T189" s="32">
        <v>0.21</v>
      </c>
    </row>
    <row r="190" spans="1:20" x14ac:dyDescent="0.3">
      <c r="A190" s="32" t="s">
        <v>273</v>
      </c>
      <c r="B190" s="36" t="s">
        <v>79</v>
      </c>
      <c r="C190" s="32">
        <v>4492150</v>
      </c>
      <c r="D190" s="32">
        <v>693</v>
      </c>
      <c r="E190" s="33">
        <v>6482.18</v>
      </c>
      <c r="F190" s="34">
        <v>27.85</v>
      </c>
      <c r="G190" s="37">
        <v>11.53</v>
      </c>
      <c r="H190" s="32">
        <v>2.29</v>
      </c>
      <c r="I190" s="35">
        <v>23700</v>
      </c>
      <c r="J190" s="33">
        <v>92.5</v>
      </c>
      <c r="K190" s="33">
        <v>411.38</v>
      </c>
      <c r="L190" s="32">
        <v>1.64</v>
      </c>
      <c r="M190" s="32">
        <v>0</v>
      </c>
      <c r="N190" s="32">
        <v>98.36</v>
      </c>
      <c r="O190" s="32">
        <v>2</v>
      </c>
      <c r="P190" s="32">
        <v>9.34</v>
      </c>
      <c r="Q190" s="32">
        <v>4.28</v>
      </c>
      <c r="R190" s="32">
        <v>0</v>
      </c>
      <c r="S190" s="32">
        <v>0.33900000000000002</v>
      </c>
      <c r="T190" s="32">
        <v>0.66100000000000003</v>
      </c>
    </row>
    <row r="191" spans="1:20" x14ac:dyDescent="0.3">
      <c r="A191" s="32" t="s">
        <v>274</v>
      </c>
      <c r="B191" s="36" t="s">
        <v>81</v>
      </c>
      <c r="C191" s="32">
        <v>5439448</v>
      </c>
      <c r="D191" s="32">
        <v>48845</v>
      </c>
      <c r="E191" s="33">
        <v>111.36</v>
      </c>
      <c r="F191" s="34">
        <v>0</v>
      </c>
      <c r="G191" s="37">
        <v>0.3</v>
      </c>
      <c r="H191" s="32">
        <v>7.41</v>
      </c>
      <c r="I191" s="35">
        <v>13300</v>
      </c>
      <c r="K191" s="33">
        <v>220.06</v>
      </c>
      <c r="L191" s="32">
        <v>30.16</v>
      </c>
      <c r="M191" s="32">
        <v>2.62</v>
      </c>
      <c r="N191" s="32">
        <v>67.22</v>
      </c>
      <c r="O191" s="32">
        <v>3</v>
      </c>
      <c r="P191" s="32">
        <v>10.65</v>
      </c>
      <c r="Q191" s="32">
        <v>9.4499999999999993</v>
      </c>
      <c r="R191" s="32">
        <v>3.5000000000000003E-2</v>
      </c>
      <c r="S191" s="32">
        <v>0.29399999999999998</v>
      </c>
      <c r="T191" s="32">
        <v>0.67200000000000004</v>
      </c>
    </row>
    <row r="192" spans="1:20" x14ac:dyDescent="0.3">
      <c r="A192" s="32" t="s">
        <v>275</v>
      </c>
      <c r="B192" s="36" t="s">
        <v>81</v>
      </c>
      <c r="C192" s="32">
        <v>2010347</v>
      </c>
      <c r="D192" s="32">
        <v>20273</v>
      </c>
      <c r="E192" s="33">
        <v>99.16</v>
      </c>
      <c r="F192" s="34">
        <v>0.23</v>
      </c>
      <c r="G192" s="37">
        <v>1.1200000000000001</v>
      </c>
      <c r="H192" s="32">
        <v>4.45</v>
      </c>
      <c r="I192" s="35">
        <v>19000</v>
      </c>
      <c r="J192" s="33">
        <v>99.7</v>
      </c>
      <c r="K192" s="33">
        <v>406.1</v>
      </c>
      <c r="L192" s="32">
        <v>8.6</v>
      </c>
      <c r="M192" s="32">
        <v>1.49</v>
      </c>
      <c r="N192" s="32">
        <v>89.91</v>
      </c>
      <c r="P192" s="32">
        <v>8.98</v>
      </c>
      <c r="Q192" s="32">
        <v>10.31</v>
      </c>
      <c r="R192" s="32">
        <v>2.8000000000000001E-2</v>
      </c>
      <c r="S192" s="32">
        <v>0.36899999999999999</v>
      </c>
      <c r="T192" s="32">
        <v>0.60299999999999998</v>
      </c>
    </row>
    <row r="193" spans="1:20" x14ac:dyDescent="0.3">
      <c r="A193" s="32" t="s">
        <v>276</v>
      </c>
      <c r="B193" s="36" t="s">
        <v>85</v>
      </c>
      <c r="C193" s="32">
        <v>552438</v>
      </c>
      <c r="D193" s="32">
        <v>28450</v>
      </c>
      <c r="E193" s="33">
        <v>19.420000000000002</v>
      </c>
      <c r="F193" s="34">
        <v>18.670000000000002</v>
      </c>
      <c r="G193" s="37">
        <v>0</v>
      </c>
      <c r="H193" s="32">
        <v>21.29</v>
      </c>
      <c r="I193" s="35">
        <v>1700</v>
      </c>
      <c r="K193" s="33">
        <v>13.4</v>
      </c>
      <c r="L193" s="32">
        <v>0.64</v>
      </c>
      <c r="M193" s="32">
        <v>2</v>
      </c>
      <c r="N193" s="32">
        <v>97.36</v>
      </c>
      <c r="O193" s="32">
        <v>2</v>
      </c>
      <c r="P193" s="32">
        <v>30.01</v>
      </c>
      <c r="Q193" s="32">
        <v>3.92</v>
      </c>
      <c r="R193" s="32">
        <v>0.42</v>
      </c>
      <c r="S193" s="32">
        <v>0.11</v>
      </c>
      <c r="T193" s="32">
        <v>0.47</v>
      </c>
    </row>
    <row r="194" spans="1:20" x14ac:dyDescent="0.3">
      <c r="A194" s="32" t="s">
        <v>277</v>
      </c>
      <c r="B194" s="36" t="s">
        <v>89</v>
      </c>
      <c r="C194" s="32">
        <v>8863338</v>
      </c>
      <c r="D194" s="32">
        <v>637657</v>
      </c>
      <c r="E194" s="33">
        <v>13.9</v>
      </c>
      <c r="F194" s="34">
        <v>0.47</v>
      </c>
      <c r="G194" s="37">
        <v>5.37</v>
      </c>
      <c r="H194" s="32">
        <v>116.7</v>
      </c>
      <c r="I194" s="35">
        <v>500</v>
      </c>
      <c r="J194" s="33">
        <v>37.799999999999997</v>
      </c>
      <c r="K194" s="33">
        <v>11.28</v>
      </c>
      <c r="L194" s="32">
        <v>1.67</v>
      </c>
      <c r="M194" s="32">
        <v>0.04</v>
      </c>
      <c r="N194" s="32">
        <v>98.29</v>
      </c>
      <c r="O194" s="32">
        <v>1</v>
      </c>
      <c r="P194" s="32">
        <v>45.13</v>
      </c>
      <c r="Q194" s="32">
        <v>16.63</v>
      </c>
      <c r="R194" s="32">
        <v>0.65</v>
      </c>
      <c r="S194" s="32">
        <v>0.1</v>
      </c>
      <c r="T194" s="32">
        <v>0.25</v>
      </c>
    </row>
    <row r="195" spans="1:20" x14ac:dyDescent="0.3">
      <c r="A195" s="32" t="s">
        <v>278</v>
      </c>
      <c r="B195" s="36" t="s">
        <v>89</v>
      </c>
      <c r="C195" s="32">
        <v>44187637</v>
      </c>
      <c r="D195" s="32">
        <v>1219912</v>
      </c>
      <c r="E195" s="33">
        <v>36.22</v>
      </c>
      <c r="F195" s="34">
        <v>0.23</v>
      </c>
      <c r="G195" s="37">
        <v>-0.28999999999999998</v>
      </c>
      <c r="H195" s="32">
        <v>61.81</v>
      </c>
      <c r="I195" s="35">
        <v>10700</v>
      </c>
      <c r="J195" s="33">
        <v>86.4</v>
      </c>
      <c r="K195" s="33">
        <v>107.02</v>
      </c>
      <c r="L195" s="32">
        <v>12.08</v>
      </c>
      <c r="M195" s="32">
        <v>0.79</v>
      </c>
      <c r="N195" s="32">
        <v>87.13</v>
      </c>
      <c r="O195" s="32">
        <v>1</v>
      </c>
      <c r="P195" s="32">
        <v>18.2</v>
      </c>
      <c r="Q195" s="32">
        <v>22</v>
      </c>
      <c r="R195" s="32">
        <v>2.5000000000000001E-2</v>
      </c>
      <c r="S195" s="32">
        <v>0.30299999999999999</v>
      </c>
      <c r="T195" s="32">
        <v>0.67100000000000004</v>
      </c>
    </row>
    <row r="196" spans="1:20" x14ac:dyDescent="0.3">
      <c r="A196" s="32" t="s">
        <v>279</v>
      </c>
      <c r="B196" s="36" t="s">
        <v>87</v>
      </c>
      <c r="C196" s="32">
        <v>40397842</v>
      </c>
      <c r="D196" s="32">
        <v>504782</v>
      </c>
      <c r="E196" s="33">
        <v>80.03</v>
      </c>
      <c r="F196" s="34">
        <v>0.98</v>
      </c>
      <c r="G196" s="37">
        <v>0.99</v>
      </c>
      <c r="H196" s="32">
        <v>4.42</v>
      </c>
      <c r="I196" s="35">
        <v>22000</v>
      </c>
      <c r="J196" s="33">
        <v>97.9</v>
      </c>
      <c r="K196" s="33">
        <v>453.54</v>
      </c>
      <c r="L196" s="32">
        <v>26.07</v>
      </c>
      <c r="M196" s="32">
        <v>9.8699999999999992</v>
      </c>
      <c r="N196" s="32">
        <v>64.06</v>
      </c>
      <c r="O196" s="32">
        <v>3</v>
      </c>
      <c r="P196" s="32">
        <v>10.06</v>
      </c>
      <c r="Q196" s="32">
        <v>9.7200000000000006</v>
      </c>
      <c r="R196" s="32">
        <v>0.04</v>
      </c>
      <c r="S196" s="32">
        <v>0.29499999999999998</v>
      </c>
      <c r="T196" s="32">
        <v>0.66500000000000004</v>
      </c>
    </row>
    <row r="197" spans="1:20" x14ac:dyDescent="0.3">
      <c r="A197" s="32" t="s">
        <v>280</v>
      </c>
      <c r="B197" s="36" t="s">
        <v>79</v>
      </c>
      <c r="C197" s="32">
        <v>20222240</v>
      </c>
      <c r="D197" s="32">
        <v>65610</v>
      </c>
      <c r="E197" s="33">
        <v>308.22000000000003</v>
      </c>
      <c r="F197" s="34">
        <v>2.04</v>
      </c>
      <c r="G197" s="37">
        <v>-1.31</v>
      </c>
      <c r="H197" s="32">
        <v>14.35</v>
      </c>
      <c r="I197" s="35">
        <v>3700</v>
      </c>
      <c r="J197" s="33">
        <v>92.3</v>
      </c>
      <c r="K197" s="33">
        <v>61.52</v>
      </c>
      <c r="L197" s="32">
        <v>13.86</v>
      </c>
      <c r="M197" s="32">
        <v>15.7</v>
      </c>
      <c r="N197" s="32">
        <v>70.44</v>
      </c>
      <c r="O197" s="32">
        <v>2</v>
      </c>
      <c r="P197" s="32">
        <v>15.51</v>
      </c>
      <c r="Q197" s="32">
        <v>6.52</v>
      </c>
      <c r="R197" s="32">
        <v>0.17799999999999999</v>
      </c>
      <c r="S197" s="32">
        <v>0.27600000000000002</v>
      </c>
      <c r="T197" s="32">
        <v>0.54500000000000004</v>
      </c>
    </row>
    <row r="198" spans="1:20" x14ac:dyDescent="0.3">
      <c r="A198" s="32" t="s">
        <v>281</v>
      </c>
      <c r="B198" s="36" t="s">
        <v>89</v>
      </c>
      <c r="C198" s="32">
        <v>41236378</v>
      </c>
      <c r="D198" s="32">
        <v>2505810</v>
      </c>
      <c r="E198" s="33">
        <v>16.46</v>
      </c>
      <c r="F198" s="34">
        <v>0.03</v>
      </c>
      <c r="G198" s="37">
        <v>-0.02</v>
      </c>
      <c r="H198" s="32">
        <v>62.5</v>
      </c>
      <c r="I198" s="35">
        <v>1900</v>
      </c>
      <c r="J198" s="33">
        <v>61.1</v>
      </c>
      <c r="K198" s="33">
        <v>16.25</v>
      </c>
      <c r="L198" s="32">
        <v>6.83</v>
      </c>
      <c r="M198" s="32">
        <v>0.18</v>
      </c>
      <c r="N198" s="32">
        <v>92.99</v>
      </c>
      <c r="O198" s="32">
        <v>2</v>
      </c>
      <c r="P198" s="32">
        <v>34.53</v>
      </c>
      <c r="Q198" s="32">
        <v>8.9700000000000006</v>
      </c>
      <c r="R198" s="32">
        <v>0.38700000000000001</v>
      </c>
      <c r="S198" s="32">
        <v>0.20300000000000001</v>
      </c>
      <c r="T198" s="32">
        <v>0.41</v>
      </c>
    </row>
    <row r="199" spans="1:20" x14ac:dyDescent="0.3">
      <c r="A199" s="32" t="s">
        <v>282</v>
      </c>
      <c r="B199" s="36" t="s">
        <v>91</v>
      </c>
      <c r="C199" s="32">
        <v>439117</v>
      </c>
      <c r="D199" s="32">
        <v>163270</v>
      </c>
      <c r="E199" s="33">
        <v>2.69</v>
      </c>
      <c r="F199" s="34">
        <v>0.24</v>
      </c>
      <c r="G199" s="37">
        <v>-8.81</v>
      </c>
      <c r="H199" s="32">
        <v>23.57</v>
      </c>
      <c r="I199" s="35">
        <v>4000</v>
      </c>
      <c r="J199" s="33">
        <v>93</v>
      </c>
      <c r="K199" s="33">
        <v>184.69</v>
      </c>
      <c r="L199" s="32">
        <v>0.37</v>
      </c>
      <c r="M199" s="32">
        <v>0.06</v>
      </c>
      <c r="N199" s="32">
        <v>99.57</v>
      </c>
      <c r="O199" s="32">
        <v>2</v>
      </c>
      <c r="P199" s="32">
        <v>18.02</v>
      </c>
      <c r="Q199" s="32">
        <v>7.27</v>
      </c>
      <c r="R199" s="32">
        <v>0.13</v>
      </c>
      <c r="S199" s="32">
        <v>0.22</v>
      </c>
      <c r="T199" s="32">
        <v>0.65</v>
      </c>
    </row>
    <row r="200" spans="1:20" x14ac:dyDescent="0.3">
      <c r="A200" s="32" t="s">
        <v>283</v>
      </c>
      <c r="B200" s="36" t="s">
        <v>89</v>
      </c>
      <c r="C200" s="32">
        <v>1136334</v>
      </c>
      <c r="D200" s="32">
        <v>17363</v>
      </c>
      <c r="E200" s="33">
        <v>65.45</v>
      </c>
      <c r="F200" s="34">
        <v>0</v>
      </c>
      <c r="G200" s="37">
        <v>0</v>
      </c>
      <c r="H200" s="32">
        <v>69.27</v>
      </c>
      <c r="I200" s="35">
        <v>4900</v>
      </c>
      <c r="J200" s="33">
        <v>81.599999999999994</v>
      </c>
      <c r="K200" s="33">
        <v>30.8</v>
      </c>
      <c r="L200" s="32">
        <v>10.35</v>
      </c>
      <c r="M200" s="32">
        <v>0.7</v>
      </c>
      <c r="N200" s="32">
        <v>88.95</v>
      </c>
      <c r="O200" s="32">
        <v>2.5</v>
      </c>
      <c r="P200" s="32">
        <v>27.41</v>
      </c>
      <c r="Q200" s="32">
        <v>29.74</v>
      </c>
      <c r="R200" s="32">
        <v>0.11899999999999999</v>
      </c>
      <c r="S200" s="32">
        <v>0.51500000000000001</v>
      </c>
      <c r="T200" s="32">
        <v>0.36599999999999999</v>
      </c>
    </row>
    <row r="201" spans="1:20" x14ac:dyDescent="0.3">
      <c r="A201" s="32" t="s">
        <v>284</v>
      </c>
      <c r="B201" s="36" t="s">
        <v>87</v>
      </c>
      <c r="C201" s="32">
        <v>9016596</v>
      </c>
      <c r="D201" s="32">
        <v>449964</v>
      </c>
      <c r="E201" s="33">
        <v>20.04</v>
      </c>
      <c r="F201" s="34">
        <v>0.72</v>
      </c>
      <c r="G201" s="37">
        <v>1.67</v>
      </c>
      <c r="H201" s="32">
        <v>2.77</v>
      </c>
      <c r="I201" s="35">
        <v>26800</v>
      </c>
      <c r="J201" s="33">
        <v>99</v>
      </c>
      <c r="K201" s="33">
        <v>715.01</v>
      </c>
      <c r="L201" s="32">
        <v>6.54</v>
      </c>
      <c r="M201" s="32">
        <v>0.01</v>
      </c>
      <c r="N201" s="32">
        <v>93.45</v>
      </c>
      <c r="O201" s="32">
        <v>3</v>
      </c>
      <c r="P201" s="32">
        <v>10.27</v>
      </c>
      <c r="Q201" s="32">
        <v>10.31</v>
      </c>
      <c r="R201" s="32">
        <v>1.0999999999999999E-2</v>
      </c>
      <c r="S201" s="32">
        <v>0.28199999999999997</v>
      </c>
      <c r="T201" s="32">
        <v>0.70699999999999996</v>
      </c>
    </row>
    <row r="202" spans="1:20" x14ac:dyDescent="0.3">
      <c r="A202" s="32" t="s">
        <v>285</v>
      </c>
      <c r="B202" s="36" t="s">
        <v>87</v>
      </c>
      <c r="C202" s="32">
        <v>7523934</v>
      </c>
      <c r="D202" s="32">
        <v>41290</v>
      </c>
      <c r="E202" s="33">
        <v>182.22</v>
      </c>
      <c r="F202" s="34">
        <v>0</v>
      </c>
      <c r="G202" s="37">
        <v>4.05</v>
      </c>
      <c r="H202" s="32">
        <v>4.3899999999999997</v>
      </c>
      <c r="I202" s="35">
        <v>32700</v>
      </c>
      <c r="J202" s="33">
        <v>99</v>
      </c>
      <c r="K202" s="33">
        <v>680.89</v>
      </c>
      <c r="L202" s="32">
        <v>10.42</v>
      </c>
      <c r="M202" s="32">
        <v>0.61</v>
      </c>
      <c r="N202" s="32">
        <v>88.97</v>
      </c>
      <c r="O202" s="32">
        <v>3</v>
      </c>
      <c r="P202" s="32">
        <v>9.7100000000000009</v>
      </c>
      <c r="Q202" s="32">
        <v>8.49</v>
      </c>
      <c r="R202" s="32">
        <v>1.4999999999999999E-2</v>
      </c>
      <c r="S202" s="32">
        <v>0.34</v>
      </c>
      <c r="T202" s="32">
        <v>0.64500000000000002</v>
      </c>
    </row>
    <row r="203" spans="1:20" x14ac:dyDescent="0.3">
      <c r="A203" s="32" t="s">
        <v>286</v>
      </c>
      <c r="B203" s="36" t="s">
        <v>102</v>
      </c>
      <c r="C203" s="32">
        <v>18881361</v>
      </c>
      <c r="D203" s="32">
        <v>185180</v>
      </c>
      <c r="E203" s="33">
        <v>101.96</v>
      </c>
      <c r="F203" s="34">
        <v>0.1</v>
      </c>
      <c r="G203" s="37">
        <v>0</v>
      </c>
      <c r="H203" s="32">
        <v>29.53</v>
      </c>
      <c r="I203" s="35">
        <v>3300</v>
      </c>
      <c r="J203" s="33">
        <v>76.900000000000006</v>
      </c>
      <c r="K203" s="33">
        <v>153.75</v>
      </c>
      <c r="L203" s="32">
        <v>25.22</v>
      </c>
      <c r="M203" s="32">
        <v>4.43</v>
      </c>
      <c r="N203" s="32">
        <v>70.349999999999994</v>
      </c>
      <c r="O203" s="32">
        <v>1</v>
      </c>
      <c r="P203" s="32">
        <v>27.76</v>
      </c>
      <c r="Q203" s="32">
        <v>4.8099999999999996</v>
      </c>
      <c r="R203" s="32">
        <v>0.249</v>
      </c>
      <c r="S203" s="32">
        <v>0.23</v>
      </c>
      <c r="T203" s="32">
        <v>0.51900000000000002</v>
      </c>
    </row>
    <row r="204" spans="1:20" x14ac:dyDescent="0.3">
      <c r="A204" s="32" t="s">
        <v>287</v>
      </c>
      <c r="B204" s="36" t="s">
        <v>79</v>
      </c>
      <c r="C204" s="32">
        <v>23036087</v>
      </c>
      <c r="D204" s="32">
        <v>35980</v>
      </c>
      <c r="E204" s="33">
        <v>640.25</v>
      </c>
      <c r="F204" s="34">
        <v>4.3499999999999996</v>
      </c>
      <c r="G204" s="37">
        <v>0</v>
      </c>
      <c r="H204" s="32">
        <v>6.4</v>
      </c>
      <c r="I204" s="35">
        <v>23400</v>
      </c>
      <c r="J204" s="33">
        <v>96.1</v>
      </c>
      <c r="K204" s="33">
        <v>591.03</v>
      </c>
      <c r="L204" s="32">
        <v>24</v>
      </c>
      <c r="M204" s="32">
        <v>1</v>
      </c>
      <c r="N204" s="32">
        <v>75</v>
      </c>
      <c r="O204" s="32">
        <v>2</v>
      </c>
      <c r="P204" s="32">
        <v>12.56</v>
      </c>
      <c r="Q204" s="32">
        <v>6.48</v>
      </c>
      <c r="R204" s="32">
        <v>1.7999999999999999E-2</v>
      </c>
      <c r="S204" s="32">
        <v>0.25900000000000001</v>
      </c>
      <c r="T204" s="32">
        <v>0.72299999999999998</v>
      </c>
    </row>
    <row r="205" spans="1:20" x14ac:dyDescent="0.3">
      <c r="A205" s="32" t="s">
        <v>288</v>
      </c>
      <c r="B205" s="36" t="s">
        <v>95</v>
      </c>
      <c r="C205" s="32">
        <v>7320815</v>
      </c>
      <c r="D205" s="32">
        <v>143100</v>
      </c>
      <c r="E205" s="33">
        <v>51.16</v>
      </c>
      <c r="F205" s="34">
        <v>0</v>
      </c>
      <c r="G205" s="37">
        <v>-2.86</v>
      </c>
      <c r="H205" s="32">
        <v>110.76</v>
      </c>
      <c r="I205" s="35">
        <v>1000</v>
      </c>
      <c r="J205" s="33">
        <v>99.4</v>
      </c>
      <c r="K205" s="33">
        <v>33.49</v>
      </c>
      <c r="L205" s="32">
        <v>6.61</v>
      </c>
      <c r="M205" s="32">
        <v>0.92</v>
      </c>
      <c r="N205" s="32">
        <v>92.47</v>
      </c>
      <c r="O205" s="32">
        <v>2</v>
      </c>
      <c r="P205" s="32">
        <v>32.65</v>
      </c>
      <c r="Q205" s="32">
        <v>8.25</v>
      </c>
      <c r="R205" s="32">
        <v>0.23400000000000001</v>
      </c>
      <c r="S205" s="32">
        <v>0.28599999999999998</v>
      </c>
      <c r="T205" s="32">
        <v>0.48</v>
      </c>
    </row>
    <row r="206" spans="1:20" x14ac:dyDescent="0.3">
      <c r="A206" s="32" t="s">
        <v>289</v>
      </c>
      <c r="B206" s="36" t="s">
        <v>89</v>
      </c>
      <c r="C206" s="32">
        <v>37445392</v>
      </c>
      <c r="D206" s="32">
        <v>945087</v>
      </c>
      <c r="E206" s="33">
        <v>39.619999999999997</v>
      </c>
      <c r="F206" s="34">
        <v>0.15</v>
      </c>
      <c r="G206" s="37">
        <v>-2.06</v>
      </c>
      <c r="H206" s="32">
        <v>98.54</v>
      </c>
      <c r="I206" s="35">
        <v>600</v>
      </c>
      <c r="J206" s="33">
        <v>78.2</v>
      </c>
      <c r="K206" s="33">
        <v>3.96</v>
      </c>
      <c r="L206" s="32">
        <v>4.5199999999999996</v>
      </c>
      <c r="M206" s="32">
        <v>1.08</v>
      </c>
      <c r="N206" s="32">
        <v>94.4</v>
      </c>
      <c r="P206" s="32">
        <v>37.71</v>
      </c>
      <c r="Q206" s="32">
        <v>16.39</v>
      </c>
      <c r="R206" s="32">
        <v>0.432</v>
      </c>
      <c r="S206" s="32">
        <v>0.17199999999999999</v>
      </c>
      <c r="T206" s="32">
        <v>0.39600000000000002</v>
      </c>
    </row>
    <row r="207" spans="1:20" x14ac:dyDescent="0.3">
      <c r="A207" s="32" t="s">
        <v>290</v>
      </c>
      <c r="B207" s="36" t="s">
        <v>79</v>
      </c>
      <c r="C207" s="32">
        <v>64631595</v>
      </c>
      <c r="D207" s="32">
        <v>514000</v>
      </c>
      <c r="E207" s="33">
        <v>125.74</v>
      </c>
      <c r="F207" s="34">
        <v>0.63</v>
      </c>
      <c r="G207" s="37">
        <v>0</v>
      </c>
      <c r="H207" s="32">
        <v>20.48</v>
      </c>
      <c r="I207" s="35">
        <v>7400</v>
      </c>
      <c r="J207" s="33">
        <v>92.6</v>
      </c>
      <c r="K207" s="33">
        <v>108.85</v>
      </c>
      <c r="L207" s="32">
        <v>29.36</v>
      </c>
      <c r="M207" s="32">
        <v>6.46</v>
      </c>
      <c r="N207" s="32">
        <v>64.180000000000007</v>
      </c>
      <c r="O207" s="32">
        <v>2</v>
      </c>
      <c r="P207" s="32">
        <v>13.87</v>
      </c>
      <c r="Q207" s="32">
        <v>7.04</v>
      </c>
      <c r="R207" s="32">
        <v>9.9000000000000005E-2</v>
      </c>
      <c r="S207" s="32">
        <v>0.441</v>
      </c>
      <c r="T207" s="32">
        <v>0.46</v>
      </c>
    </row>
    <row r="208" spans="1:20" x14ac:dyDescent="0.3">
      <c r="A208" s="32" t="s">
        <v>291</v>
      </c>
      <c r="B208" s="36" t="s">
        <v>89</v>
      </c>
      <c r="C208" s="32">
        <v>5548702</v>
      </c>
      <c r="D208" s="32">
        <v>56785</v>
      </c>
      <c r="E208" s="33">
        <v>97.71</v>
      </c>
      <c r="F208" s="34">
        <v>0.1</v>
      </c>
      <c r="G208" s="37">
        <v>0</v>
      </c>
      <c r="H208" s="32">
        <v>66.61</v>
      </c>
      <c r="I208" s="35">
        <v>1500</v>
      </c>
      <c r="J208" s="33">
        <v>60.9</v>
      </c>
      <c r="K208" s="33">
        <v>10.56</v>
      </c>
      <c r="L208" s="32">
        <v>46.15</v>
      </c>
      <c r="M208" s="32">
        <v>2.21</v>
      </c>
      <c r="N208" s="32">
        <v>51.64</v>
      </c>
      <c r="O208" s="32">
        <v>2</v>
      </c>
      <c r="P208" s="32">
        <v>37.01</v>
      </c>
      <c r="Q208" s="32">
        <v>9.83</v>
      </c>
      <c r="R208" s="32">
        <v>0.39500000000000002</v>
      </c>
      <c r="S208" s="32">
        <v>0.20399999999999999</v>
      </c>
      <c r="T208" s="32">
        <v>0.40100000000000002</v>
      </c>
    </row>
    <row r="209" spans="1:20" x14ac:dyDescent="0.3">
      <c r="A209" s="32" t="s">
        <v>292</v>
      </c>
      <c r="B209" s="36" t="s">
        <v>85</v>
      </c>
      <c r="C209" s="32">
        <v>114689</v>
      </c>
      <c r="D209" s="32">
        <v>748</v>
      </c>
      <c r="E209" s="33">
        <v>153.33000000000001</v>
      </c>
      <c r="F209" s="34">
        <v>56.02</v>
      </c>
      <c r="G209" s="37">
        <v>0</v>
      </c>
      <c r="H209" s="32">
        <v>12.62</v>
      </c>
      <c r="I209" s="35">
        <v>2200</v>
      </c>
      <c r="J209" s="33">
        <v>98.5</v>
      </c>
      <c r="K209" s="33">
        <v>97.66</v>
      </c>
      <c r="L209" s="32">
        <v>23.61</v>
      </c>
      <c r="M209" s="32">
        <v>43.06</v>
      </c>
      <c r="N209" s="32">
        <v>33.33</v>
      </c>
      <c r="O209" s="32">
        <v>2</v>
      </c>
      <c r="P209" s="32">
        <v>25.37</v>
      </c>
      <c r="Q209" s="32">
        <v>5.28</v>
      </c>
      <c r="R209" s="32">
        <v>0.23</v>
      </c>
      <c r="S209" s="32">
        <v>0.27</v>
      </c>
      <c r="T209" s="32">
        <v>0.5</v>
      </c>
    </row>
    <row r="210" spans="1:20" x14ac:dyDescent="0.3">
      <c r="A210" t="s">
        <v>293</v>
      </c>
      <c r="B210" s="36" t="s">
        <v>91</v>
      </c>
      <c r="C210" s="32">
        <v>1065842</v>
      </c>
      <c r="D210" s="32">
        <v>5128</v>
      </c>
      <c r="E210" s="33">
        <v>207.85</v>
      </c>
      <c r="F210" s="34">
        <v>7.06</v>
      </c>
      <c r="G210" s="37">
        <v>-10.83</v>
      </c>
      <c r="H210" s="32">
        <v>24.31</v>
      </c>
      <c r="I210" s="35">
        <v>9500</v>
      </c>
      <c r="J210" s="33">
        <v>98.6</v>
      </c>
      <c r="K210" s="33">
        <v>303.52</v>
      </c>
      <c r="L210" s="32">
        <v>14.62</v>
      </c>
      <c r="M210" s="32">
        <v>9.16</v>
      </c>
      <c r="N210" s="32">
        <v>76.22</v>
      </c>
      <c r="O210" s="32">
        <v>2</v>
      </c>
      <c r="P210" s="32">
        <v>12.9</v>
      </c>
      <c r="Q210" s="32">
        <v>10.57</v>
      </c>
      <c r="R210" s="32">
        <v>7.0000000000000001E-3</v>
      </c>
      <c r="S210" s="32">
        <v>0.56999999999999995</v>
      </c>
      <c r="T210" s="32">
        <v>0.42299999999999999</v>
      </c>
    </row>
    <row r="211" spans="1:20" x14ac:dyDescent="0.3">
      <c r="A211" s="32" t="s">
        <v>294</v>
      </c>
      <c r="B211" s="36" t="s">
        <v>83</v>
      </c>
      <c r="C211" s="32">
        <v>10175014</v>
      </c>
      <c r="D211" s="32">
        <v>163610</v>
      </c>
      <c r="E211" s="33">
        <v>62.19</v>
      </c>
      <c r="F211" s="34">
        <v>0.7</v>
      </c>
      <c r="G211" s="37">
        <v>-0.56999999999999995</v>
      </c>
      <c r="H211" s="32">
        <v>24.77</v>
      </c>
      <c r="I211" s="35">
        <v>6900</v>
      </c>
      <c r="J211" s="33">
        <v>74.2</v>
      </c>
      <c r="K211" s="33">
        <v>123.59</v>
      </c>
      <c r="L211" s="32">
        <v>17.86</v>
      </c>
      <c r="M211" s="32">
        <v>13.74</v>
      </c>
      <c r="N211" s="32">
        <v>68.400000000000006</v>
      </c>
      <c r="O211" s="32">
        <v>3</v>
      </c>
      <c r="P211" s="32">
        <v>15.52</v>
      </c>
      <c r="Q211" s="32">
        <v>5.13</v>
      </c>
      <c r="R211" s="32">
        <v>0.13200000000000001</v>
      </c>
      <c r="S211" s="32">
        <v>0.318</v>
      </c>
      <c r="T211" s="32">
        <v>0.55000000000000004</v>
      </c>
    </row>
    <row r="212" spans="1:20" x14ac:dyDescent="0.3">
      <c r="A212" s="32" t="s">
        <v>295</v>
      </c>
      <c r="B212" s="36" t="s">
        <v>102</v>
      </c>
      <c r="C212" s="32">
        <v>70413958</v>
      </c>
      <c r="D212" s="32">
        <v>780580</v>
      </c>
      <c r="E212" s="33">
        <v>90.21</v>
      </c>
      <c r="F212" s="34">
        <v>0.92</v>
      </c>
      <c r="G212" s="37">
        <v>0</v>
      </c>
      <c r="H212" s="32">
        <v>41.04</v>
      </c>
      <c r="I212" s="35">
        <v>6700</v>
      </c>
      <c r="J212" s="33">
        <v>86.5</v>
      </c>
      <c r="K212" s="33">
        <v>269.52</v>
      </c>
      <c r="L212" s="32">
        <v>30.93</v>
      </c>
      <c r="M212" s="32">
        <v>3.31</v>
      </c>
      <c r="N212" s="32">
        <v>65.760000000000005</v>
      </c>
      <c r="O212" s="32">
        <v>3</v>
      </c>
      <c r="P212" s="32">
        <v>16.62</v>
      </c>
      <c r="Q212" s="32">
        <v>5.97</v>
      </c>
      <c r="R212" s="32">
        <v>0.11700000000000001</v>
      </c>
      <c r="S212" s="32">
        <v>0.29799999999999999</v>
      </c>
      <c r="T212" s="32">
        <v>0.58499999999999996</v>
      </c>
    </row>
    <row r="213" spans="1:20" x14ac:dyDescent="0.3">
      <c r="A213" s="32" t="s">
        <v>296</v>
      </c>
      <c r="B213" s="36" t="s">
        <v>95</v>
      </c>
      <c r="C213" s="32">
        <v>5042920</v>
      </c>
      <c r="D213" s="32">
        <v>488100</v>
      </c>
      <c r="E213" s="33">
        <v>10.33</v>
      </c>
      <c r="F213" s="34">
        <v>0</v>
      </c>
      <c r="G213" s="37">
        <v>-0.86</v>
      </c>
      <c r="H213" s="32">
        <v>73.08</v>
      </c>
      <c r="I213" s="35">
        <v>5800</v>
      </c>
      <c r="J213" s="33">
        <v>98</v>
      </c>
      <c r="K213" s="33">
        <v>74.58</v>
      </c>
      <c r="L213" s="32">
        <v>3.72</v>
      </c>
      <c r="M213" s="32">
        <v>0.14000000000000001</v>
      </c>
      <c r="N213" s="32">
        <v>96.14</v>
      </c>
      <c r="O213" s="32">
        <v>1</v>
      </c>
      <c r="P213" s="32">
        <v>27.61</v>
      </c>
      <c r="Q213" s="32">
        <v>8.6</v>
      </c>
      <c r="R213" s="32">
        <v>0.20899999999999999</v>
      </c>
      <c r="S213" s="32">
        <v>0.38</v>
      </c>
      <c r="T213" s="32">
        <v>0.41099999999999998</v>
      </c>
    </row>
    <row r="214" spans="1:20" x14ac:dyDescent="0.3">
      <c r="A214" t="s">
        <v>297</v>
      </c>
      <c r="B214" s="36" t="s">
        <v>91</v>
      </c>
      <c r="C214" s="32">
        <v>21152</v>
      </c>
      <c r="D214" s="32">
        <v>430</v>
      </c>
      <c r="E214" s="33">
        <v>49.19</v>
      </c>
      <c r="F214" s="34">
        <v>90.47</v>
      </c>
      <c r="G214" s="37">
        <v>11.68</v>
      </c>
      <c r="H214" s="32">
        <v>15.67</v>
      </c>
      <c r="I214" s="35">
        <v>9600</v>
      </c>
      <c r="J214" s="33">
        <v>98</v>
      </c>
      <c r="K214" s="33">
        <v>269.48</v>
      </c>
      <c r="L214" s="32">
        <v>2.33</v>
      </c>
      <c r="M214" s="32">
        <v>0</v>
      </c>
      <c r="N214" s="32">
        <v>97.67</v>
      </c>
      <c r="O214" s="32">
        <v>2</v>
      </c>
      <c r="P214" s="32">
        <v>21.84</v>
      </c>
      <c r="Q214" s="32">
        <v>4.21</v>
      </c>
    </row>
    <row r="215" spans="1:20" x14ac:dyDescent="0.3">
      <c r="A215" s="32" t="s">
        <v>298</v>
      </c>
      <c r="B215" s="36" t="s">
        <v>85</v>
      </c>
      <c r="C215" s="32">
        <v>11810</v>
      </c>
      <c r="D215" s="32">
        <v>26</v>
      </c>
      <c r="E215" s="33">
        <v>454.23</v>
      </c>
      <c r="F215" s="34">
        <v>92.31</v>
      </c>
      <c r="G215" s="37">
        <v>0</v>
      </c>
      <c r="H215" s="32">
        <v>20.03</v>
      </c>
      <c r="I215" s="35">
        <v>1100</v>
      </c>
      <c r="K215" s="33">
        <v>59.27</v>
      </c>
      <c r="L215" s="32">
        <v>0</v>
      </c>
      <c r="M215" s="32">
        <v>0</v>
      </c>
      <c r="N215" s="32">
        <v>100</v>
      </c>
      <c r="O215" s="32">
        <v>2</v>
      </c>
      <c r="P215" s="32">
        <v>22.18</v>
      </c>
      <c r="Q215" s="32">
        <v>7.11</v>
      </c>
      <c r="R215" s="32">
        <v>0.16600000000000001</v>
      </c>
      <c r="S215" s="32">
        <v>0.27200000000000002</v>
      </c>
      <c r="T215" s="32">
        <v>0.56200000000000006</v>
      </c>
    </row>
    <row r="216" spans="1:20" x14ac:dyDescent="0.3">
      <c r="A216" s="32" t="s">
        <v>299</v>
      </c>
      <c r="B216" s="36" t="s">
        <v>89</v>
      </c>
      <c r="C216" s="32">
        <v>28195754</v>
      </c>
      <c r="D216" s="32">
        <v>236040</v>
      </c>
      <c r="E216" s="33">
        <v>119.45</v>
      </c>
      <c r="F216" s="34">
        <v>0</v>
      </c>
      <c r="G216" s="37">
        <v>0</v>
      </c>
      <c r="H216" s="32">
        <v>67.83</v>
      </c>
      <c r="I216" s="35">
        <v>1400</v>
      </c>
      <c r="J216" s="33">
        <v>69.900000000000006</v>
      </c>
      <c r="K216" s="33">
        <v>3.58</v>
      </c>
      <c r="L216" s="32">
        <v>25.88</v>
      </c>
      <c r="M216" s="32">
        <v>10.65</v>
      </c>
      <c r="N216" s="32">
        <v>63.47</v>
      </c>
      <c r="O216" s="32">
        <v>2</v>
      </c>
      <c r="P216" s="32">
        <v>47.35</v>
      </c>
      <c r="Q216" s="32">
        <v>12.24</v>
      </c>
      <c r="R216" s="32">
        <v>0.311</v>
      </c>
      <c r="S216" s="32">
        <v>0.222</v>
      </c>
      <c r="T216" s="32">
        <v>0.46899999999999997</v>
      </c>
    </row>
    <row r="217" spans="1:20" x14ac:dyDescent="0.3">
      <c r="A217" s="32" t="s">
        <v>300</v>
      </c>
      <c r="B217" s="36" t="s">
        <v>95</v>
      </c>
      <c r="C217" s="32">
        <v>46710816</v>
      </c>
      <c r="D217" s="32">
        <v>603700</v>
      </c>
      <c r="E217" s="33">
        <v>77.37</v>
      </c>
      <c r="F217" s="34">
        <v>0.46</v>
      </c>
      <c r="G217" s="37">
        <v>-0.39</v>
      </c>
      <c r="H217" s="32">
        <v>20.34</v>
      </c>
      <c r="I217" s="35">
        <v>5400</v>
      </c>
      <c r="J217" s="33">
        <v>99.7</v>
      </c>
      <c r="K217" s="33">
        <v>259.94</v>
      </c>
      <c r="L217" s="32">
        <v>56.21</v>
      </c>
      <c r="M217" s="32">
        <v>1.61</v>
      </c>
      <c r="N217" s="32">
        <v>42.18</v>
      </c>
      <c r="O217" s="32">
        <v>3</v>
      </c>
      <c r="P217" s="32">
        <v>8.82</v>
      </c>
      <c r="Q217" s="32">
        <v>14.39</v>
      </c>
      <c r="R217" s="32">
        <v>0.187</v>
      </c>
      <c r="S217" s="32">
        <v>0.45200000000000001</v>
      </c>
      <c r="T217" s="32">
        <v>0.36099999999999999</v>
      </c>
    </row>
    <row r="218" spans="1:20" x14ac:dyDescent="0.3">
      <c r="A218" t="s">
        <v>301</v>
      </c>
      <c r="B218" s="36" t="s">
        <v>102</v>
      </c>
      <c r="C218" s="32">
        <v>2602713</v>
      </c>
      <c r="D218" s="32">
        <v>82880</v>
      </c>
      <c r="E218" s="33">
        <v>31.4</v>
      </c>
      <c r="F218" s="34">
        <v>1.59</v>
      </c>
      <c r="G218" s="37">
        <v>1.03</v>
      </c>
      <c r="H218" s="32">
        <v>14.51</v>
      </c>
      <c r="I218" s="35">
        <v>23200</v>
      </c>
      <c r="J218" s="33">
        <v>77.900000000000006</v>
      </c>
      <c r="K218" s="33">
        <v>475.27</v>
      </c>
      <c r="L218" s="32">
        <v>0.6</v>
      </c>
      <c r="M218" s="32">
        <v>2.25</v>
      </c>
      <c r="N218" s="32">
        <v>97.15</v>
      </c>
      <c r="O218" s="32">
        <v>1</v>
      </c>
      <c r="P218" s="32">
        <v>18.96</v>
      </c>
      <c r="Q218" s="32">
        <v>4.4000000000000004</v>
      </c>
      <c r="R218" s="32">
        <v>0.04</v>
      </c>
      <c r="S218" s="32">
        <v>0.58499999999999996</v>
      </c>
      <c r="T218" s="32">
        <v>0.375</v>
      </c>
    </row>
    <row r="219" spans="1:20" x14ac:dyDescent="0.3">
      <c r="A219" s="32" t="s">
        <v>302</v>
      </c>
      <c r="B219" s="36" t="s">
        <v>87</v>
      </c>
      <c r="C219" s="32">
        <v>60609153</v>
      </c>
      <c r="D219" s="32">
        <v>244820</v>
      </c>
      <c r="E219" s="33">
        <v>247.57</v>
      </c>
      <c r="F219" s="34">
        <v>5.08</v>
      </c>
      <c r="G219" s="37">
        <v>2.19</v>
      </c>
      <c r="H219" s="32">
        <v>5.16</v>
      </c>
      <c r="I219" s="35">
        <v>27700</v>
      </c>
      <c r="J219" s="33">
        <v>99</v>
      </c>
      <c r="K219" s="33">
        <v>543.53</v>
      </c>
      <c r="L219" s="32">
        <v>23.46</v>
      </c>
      <c r="M219" s="32">
        <v>0.21</v>
      </c>
      <c r="N219" s="32">
        <v>76.33</v>
      </c>
      <c r="O219" s="32">
        <v>3</v>
      </c>
      <c r="P219" s="32">
        <v>10.71</v>
      </c>
      <c r="Q219" s="32">
        <v>10.130000000000001</v>
      </c>
      <c r="R219" s="32">
        <v>5.0000000000000001E-3</v>
      </c>
      <c r="S219" s="32">
        <v>0.23699999999999999</v>
      </c>
      <c r="T219" s="32">
        <v>0.75800000000000001</v>
      </c>
    </row>
    <row r="220" spans="1:20" x14ac:dyDescent="0.3">
      <c r="A220" s="32" t="s">
        <v>303</v>
      </c>
      <c r="B220" s="36" t="s">
        <v>110</v>
      </c>
      <c r="C220" s="32">
        <v>298444215</v>
      </c>
      <c r="D220" s="32">
        <v>9631420</v>
      </c>
      <c r="E220" s="33">
        <v>30.99</v>
      </c>
      <c r="F220" s="34">
        <v>0.21</v>
      </c>
      <c r="G220" s="37">
        <v>3.41</v>
      </c>
      <c r="H220" s="32">
        <v>6.5</v>
      </c>
      <c r="I220" s="35">
        <v>37800</v>
      </c>
      <c r="J220" s="33">
        <v>97</v>
      </c>
      <c r="K220" s="33">
        <v>897.99</v>
      </c>
      <c r="L220" s="32">
        <v>19.13</v>
      </c>
      <c r="M220" s="32">
        <v>0.22</v>
      </c>
      <c r="N220" s="32">
        <v>80.650000000000006</v>
      </c>
      <c r="O220" s="32">
        <v>3</v>
      </c>
      <c r="P220" s="32">
        <v>14.14</v>
      </c>
      <c r="Q220" s="32">
        <v>8.26</v>
      </c>
      <c r="R220" s="32">
        <v>0.01</v>
      </c>
      <c r="S220" s="32">
        <v>0.20399999999999999</v>
      </c>
      <c r="T220" s="32">
        <v>0.78700000000000003</v>
      </c>
    </row>
    <row r="221" spans="1:20" x14ac:dyDescent="0.3">
      <c r="A221" s="32" t="s">
        <v>304</v>
      </c>
      <c r="B221" s="36" t="s">
        <v>91</v>
      </c>
      <c r="C221" s="32">
        <v>3431932</v>
      </c>
      <c r="D221" s="32">
        <v>176220</v>
      </c>
      <c r="E221" s="33">
        <v>19.48</v>
      </c>
      <c r="F221" s="34">
        <v>0.37</v>
      </c>
      <c r="G221" s="37">
        <v>-0.32</v>
      </c>
      <c r="H221" s="32">
        <v>11.95</v>
      </c>
      <c r="I221" s="35">
        <v>12800</v>
      </c>
      <c r="J221" s="33">
        <v>98</v>
      </c>
      <c r="K221" s="33">
        <v>291.38</v>
      </c>
      <c r="L221" s="32">
        <v>7.43</v>
      </c>
      <c r="M221" s="32">
        <v>0.23</v>
      </c>
      <c r="N221" s="32">
        <v>92.34</v>
      </c>
      <c r="O221" s="32">
        <v>3</v>
      </c>
      <c r="P221" s="32">
        <v>13.91</v>
      </c>
      <c r="Q221" s="32">
        <v>9.0500000000000007</v>
      </c>
      <c r="R221" s="32">
        <v>9.2999999999999999E-2</v>
      </c>
      <c r="S221" s="32">
        <v>0.311</v>
      </c>
      <c r="T221" s="32">
        <v>0.59599999999999997</v>
      </c>
    </row>
    <row r="222" spans="1:20" x14ac:dyDescent="0.3">
      <c r="A222" s="32" t="s">
        <v>305</v>
      </c>
      <c r="B222" s="36" t="s">
        <v>95</v>
      </c>
      <c r="C222" s="32">
        <v>27307134</v>
      </c>
      <c r="D222" s="32">
        <v>447400</v>
      </c>
      <c r="E222" s="33">
        <v>61.04</v>
      </c>
      <c r="F222" s="34">
        <v>0</v>
      </c>
      <c r="G222" s="37">
        <v>-1.72</v>
      </c>
      <c r="H222" s="32">
        <v>71.099999999999994</v>
      </c>
      <c r="I222" s="35">
        <v>1700</v>
      </c>
      <c r="J222" s="33">
        <v>99.3</v>
      </c>
      <c r="K222" s="33">
        <v>62.88</v>
      </c>
      <c r="L222" s="32">
        <v>10.83</v>
      </c>
      <c r="M222" s="32">
        <v>0.83</v>
      </c>
      <c r="N222" s="32">
        <v>88.34</v>
      </c>
      <c r="O222" s="32">
        <v>1</v>
      </c>
      <c r="P222" s="32">
        <v>26.36</v>
      </c>
      <c r="Q222" s="32">
        <v>7.84</v>
      </c>
      <c r="R222" s="32">
        <v>0.34200000000000003</v>
      </c>
      <c r="S222" s="32">
        <v>0.22900000000000001</v>
      </c>
      <c r="T222" s="32">
        <v>0.43</v>
      </c>
    </row>
    <row r="223" spans="1:20" x14ac:dyDescent="0.3">
      <c r="A223" s="32" t="s">
        <v>306</v>
      </c>
      <c r="B223" s="36" t="s">
        <v>85</v>
      </c>
      <c r="C223" s="32">
        <v>208869</v>
      </c>
      <c r="D223" s="32">
        <v>12200</v>
      </c>
      <c r="E223" s="33">
        <v>17.12</v>
      </c>
      <c r="F223" s="34">
        <v>20.72</v>
      </c>
      <c r="G223" s="37">
        <v>0</v>
      </c>
      <c r="H223" s="32">
        <v>55.16</v>
      </c>
      <c r="I223" s="35">
        <v>2900</v>
      </c>
      <c r="J223" s="33">
        <v>53</v>
      </c>
      <c r="K223" s="33">
        <v>32.56</v>
      </c>
      <c r="L223" s="32">
        <v>2.46</v>
      </c>
      <c r="M223" s="32">
        <v>7.38</v>
      </c>
      <c r="N223" s="32">
        <v>90.16</v>
      </c>
      <c r="O223" s="32">
        <v>2</v>
      </c>
      <c r="P223" s="32">
        <v>22.72</v>
      </c>
      <c r="Q223" s="32">
        <v>7.82</v>
      </c>
      <c r="R223" s="32">
        <v>0.26</v>
      </c>
      <c r="S223" s="32">
        <v>0.12</v>
      </c>
      <c r="T223" s="32">
        <v>0.62</v>
      </c>
    </row>
    <row r="224" spans="1:20" x14ac:dyDescent="0.3">
      <c r="A224" s="32" t="s">
        <v>307</v>
      </c>
      <c r="B224" s="36" t="s">
        <v>91</v>
      </c>
      <c r="C224" s="32">
        <v>25730435</v>
      </c>
      <c r="D224" s="32">
        <v>912050</v>
      </c>
      <c r="E224" s="33">
        <v>28.21</v>
      </c>
      <c r="F224" s="34">
        <v>0.31</v>
      </c>
      <c r="G224" s="37">
        <v>-0.04</v>
      </c>
      <c r="H224" s="32">
        <v>22.2</v>
      </c>
      <c r="I224" s="35">
        <v>4800</v>
      </c>
      <c r="J224" s="33">
        <v>93.4</v>
      </c>
      <c r="K224" s="33">
        <v>140.13</v>
      </c>
      <c r="L224" s="32">
        <v>2.95</v>
      </c>
      <c r="M224" s="32">
        <v>0.92</v>
      </c>
      <c r="N224" s="32">
        <v>96.13</v>
      </c>
      <c r="O224" s="32">
        <v>2</v>
      </c>
      <c r="P224" s="32">
        <v>18.71</v>
      </c>
      <c r="Q224" s="32">
        <v>4.92</v>
      </c>
      <c r="R224" s="32">
        <v>0.04</v>
      </c>
      <c r="S224" s="32">
        <v>0.41899999999999998</v>
      </c>
      <c r="T224" s="32">
        <v>0.54100000000000004</v>
      </c>
    </row>
    <row r="225" spans="1:20" x14ac:dyDescent="0.3">
      <c r="A225" s="32" t="s">
        <v>308</v>
      </c>
      <c r="B225" s="36" t="s">
        <v>79</v>
      </c>
      <c r="C225" s="32">
        <v>84402966</v>
      </c>
      <c r="D225" s="32">
        <v>329560</v>
      </c>
      <c r="E225" s="33">
        <v>256.11</v>
      </c>
      <c r="F225" s="34">
        <v>1.05</v>
      </c>
      <c r="G225" s="37">
        <v>-0.45</v>
      </c>
      <c r="H225" s="32">
        <v>25.95</v>
      </c>
      <c r="I225" s="35">
        <v>2500</v>
      </c>
      <c r="J225" s="33">
        <v>90.3</v>
      </c>
      <c r="K225" s="33">
        <v>187.73</v>
      </c>
      <c r="L225" s="32">
        <v>19.97</v>
      </c>
      <c r="M225" s="32">
        <v>5.95</v>
      </c>
      <c r="N225" s="32">
        <v>74.08</v>
      </c>
      <c r="O225" s="32">
        <v>2</v>
      </c>
      <c r="P225" s="32">
        <v>16.86</v>
      </c>
      <c r="Q225" s="32">
        <v>6.22</v>
      </c>
      <c r="R225" s="32">
        <v>0.20899999999999999</v>
      </c>
      <c r="S225" s="32">
        <v>0.41</v>
      </c>
      <c r="T225" s="32">
        <v>0.38100000000000001</v>
      </c>
    </row>
    <row r="226" spans="1:20" x14ac:dyDescent="0.3">
      <c r="A226" s="32" t="s">
        <v>309</v>
      </c>
      <c r="B226" s="36" t="s">
        <v>91</v>
      </c>
      <c r="C226" s="32">
        <v>108605</v>
      </c>
      <c r="D226" s="32">
        <v>1910</v>
      </c>
      <c r="E226" s="33">
        <v>56.86</v>
      </c>
      <c r="F226" s="34">
        <v>9.84</v>
      </c>
      <c r="G226" s="37">
        <v>-8.94</v>
      </c>
      <c r="H226" s="32">
        <v>8.0299999999999994</v>
      </c>
      <c r="I226" s="35">
        <v>17200</v>
      </c>
      <c r="K226" s="33">
        <v>652.82000000000005</v>
      </c>
      <c r="L226" s="32">
        <v>11.76</v>
      </c>
      <c r="M226" s="32">
        <v>2.94</v>
      </c>
      <c r="N226" s="32">
        <v>85.3</v>
      </c>
      <c r="O226" s="32">
        <v>2</v>
      </c>
      <c r="P226" s="32">
        <v>13.96</v>
      </c>
      <c r="Q226" s="32">
        <v>6.43</v>
      </c>
      <c r="R226" s="32">
        <v>0.01</v>
      </c>
      <c r="S226" s="32">
        <v>0.19</v>
      </c>
      <c r="T226" s="32">
        <v>0.8</v>
      </c>
    </row>
    <row r="227" spans="1:20" x14ac:dyDescent="0.3">
      <c r="A227" s="32" t="s">
        <v>310</v>
      </c>
      <c r="B227" s="36" t="s">
        <v>85</v>
      </c>
      <c r="C227" s="32">
        <v>16025</v>
      </c>
      <c r="D227" s="32">
        <v>274</v>
      </c>
      <c r="E227" s="33">
        <v>58.49</v>
      </c>
      <c r="F227" s="34">
        <v>47.08</v>
      </c>
      <c r="I227" s="35">
        <v>3700</v>
      </c>
      <c r="J227" s="33">
        <v>50</v>
      </c>
      <c r="K227" s="33">
        <v>118.56</v>
      </c>
      <c r="L227" s="32">
        <v>5</v>
      </c>
      <c r="M227" s="32">
        <v>25</v>
      </c>
      <c r="N227" s="32">
        <v>70</v>
      </c>
      <c r="O227" s="32">
        <v>2</v>
      </c>
    </row>
    <row r="228" spans="1:20" x14ac:dyDescent="0.3">
      <c r="A228" s="32" t="s">
        <v>311</v>
      </c>
      <c r="B228" s="36" t="s">
        <v>102</v>
      </c>
      <c r="C228" s="32">
        <v>2460492</v>
      </c>
      <c r="D228" s="32">
        <v>5860</v>
      </c>
      <c r="E228" s="33">
        <v>419.88</v>
      </c>
      <c r="F228" s="34">
        <v>0</v>
      </c>
      <c r="G228" s="37">
        <v>2.98</v>
      </c>
      <c r="H228" s="32">
        <v>19.62</v>
      </c>
      <c r="I228" s="35">
        <v>800</v>
      </c>
      <c r="K228" s="33">
        <v>145.21</v>
      </c>
      <c r="L228" s="32">
        <v>16.899999999999999</v>
      </c>
      <c r="M228" s="32">
        <v>18.97</v>
      </c>
      <c r="N228" s="32">
        <v>64.13</v>
      </c>
      <c r="O228" s="32">
        <v>3</v>
      </c>
      <c r="P228" s="32">
        <v>31.67</v>
      </c>
      <c r="Q228" s="32">
        <v>3.92</v>
      </c>
      <c r="R228" s="32">
        <v>0.09</v>
      </c>
      <c r="S228" s="32">
        <v>0.28000000000000003</v>
      </c>
      <c r="T228" s="32">
        <v>0.63</v>
      </c>
    </row>
    <row r="229" spans="1:20" x14ac:dyDescent="0.3">
      <c r="A229" s="32" t="s">
        <v>312</v>
      </c>
      <c r="B229" s="36" t="s">
        <v>83</v>
      </c>
      <c r="C229" s="32">
        <v>273008</v>
      </c>
      <c r="D229" s="32">
        <v>266000</v>
      </c>
      <c r="E229" s="33">
        <v>1.03</v>
      </c>
      <c r="F229" s="34">
        <v>0.42</v>
      </c>
      <c r="L229" s="32">
        <v>0.02</v>
      </c>
      <c r="M229" s="32">
        <v>0</v>
      </c>
      <c r="N229" s="32">
        <v>99.98</v>
      </c>
      <c r="O229" s="32">
        <v>1</v>
      </c>
      <c r="T229" s="32">
        <v>0.4</v>
      </c>
    </row>
    <row r="230" spans="1:20" x14ac:dyDescent="0.3">
      <c r="A230" s="32" t="s">
        <v>313</v>
      </c>
      <c r="B230" s="36" t="s">
        <v>102</v>
      </c>
      <c r="C230" s="32">
        <v>21456188</v>
      </c>
      <c r="D230" s="32">
        <v>527970</v>
      </c>
      <c r="E230" s="33">
        <v>40.64</v>
      </c>
      <c r="F230" s="34">
        <v>0.36</v>
      </c>
      <c r="G230" s="37">
        <v>0</v>
      </c>
      <c r="H230" s="32">
        <v>61.5</v>
      </c>
      <c r="I230" s="35">
        <v>800</v>
      </c>
      <c r="J230" s="33">
        <v>50.2</v>
      </c>
      <c r="K230" s="33">
        <v>37.200000000000003</v>
      </c>
      <c r="L230" s="32">
        <v>2.78</v>
      </c>
      <c r="M230" s="32">
        <v>0.24</v>
      </c>
      <c r="N230" s="32">
        <v>96.98</v>
      </c>
      <c r="O230" s="32">
        <v>1</v>
      </c>
      <c r="P230" s="32">
        <v>42.89</v>
      </c>
      <c r="Q230" s="32">
        <v>8.3000000000000007</v>
      </c>
      <c r="R230" s="32">
        <v>0.13500000000000001</v>
      </c>
      <c r="S230" s="32">
        <v>0.47199999999999998</v>
      </c>
      <c r="T230" s="32">
        <v>0.39300000000000002</v>
      </c>
    </row>
    <row r="231" spans="1:20" x14ac:dyDescent="0.3">
      <c r="A231" s="32" t="s">
        <v>314</v>
      </c>
      <c r="B231" s="36" t="s">
        <v>89</v>
      </c>
      <c r="C231" s="32">
        <v>11502010</v>
      </c>
      <c r="D231" s="32">
        <v>752614</v>
      </c>
      <c r="E231" s="33">
        <v>15.28</v>
      </c>
      <c r="F231" s="34">
        <v>0</v>
      </c>
      <c r="G231" s="37">
        <v>0</v>
      </c>
      <c r="H231" s="32">
        <v>88.29</v>
      </c>
      <c r="I231" s="35">
        <v>800</v>
      </c>
      <c r="J231" s="33">
        <v>80.599999999999994</v>
      </c>
      <c r="K231" s="33">
        <v>8.23</v>
      </c>
      <c r="L231" s="32">
        <v>7.08</v>
      </c>
      <c r="M231" s="32">
        <v>0.03</v>
      </c>
      <c r="N231" s="32">
        <v>92.9</v>
      </c>
      <c r="O231" s="32">
        <v>2</v>
      </c>
      <c r="P231" s="32">
        <v>41</v>
      </c>
      <c r="Q231" s="32">
        <v>19.93</v>
      </c>
      <c r="R231" s="32">
        <v>0.22</v>
      </c>
      <c r="S231" s="32">
        <v>0.28999999999999998</v>
      </c>
      <c r="T231" s="32">
        <v>0.48899999999999999</v>
      </c>
    </row>
    <row r="232" spans="1:20" x14ac:dyDescent="0.3">
      <c r="A232" s="32" t="s">
        <v>315</v>
      </c>
      <c r="B232" s="36" t="s">
        <v>89</v>
      </c>
      <c r="C232" s="32">
        <v>12236805</v>
      </c>
      <c r="D232" s="32">
        <v>390580</v>
      </c>
      <c r="E232" s="33">
        <v>31.33</v>
      </c>
      <c r="F232" s="34">
        <v>0</v>
      </c>
      <c r="G232" s="37">
        <v>0</v>
      </c>
      <c r="H232" s="32">
        <v>67.69</v>
      </c>
      <c r="I232" s="35">
        <v>1900</v>
      </c>
      <c r="J232" s="33">
        <v>90.7</v>
      </c>
      <c r="K232" s="33">
        <v>26.8</v>
      </c>
      <c r="L232" s="32">
        <v>8.32</v>
      </c>
      <c r="M232" s="32">
        <v>0.34</v>
      </c>
      <c r="N232" s="32">
        <v>91.34</v>
      </c>
      <c r="O232" s="32">
        <v>2</v>
      </c>
      <c r="P232" s="32">
        <v>28.01</v>
      </c>
      <c r="Q232" s="32">
        <v>21.84</v>
      </c>
      <c r="R232" s="32">
        <v>0.17899999999999999</v>
      </c>
      <c r="S232" s="32">
        <v>0.24299999999999999</v>
      </c>
      <c r="T232" s="32">
        <v>0.57899999999999996</v>
      </c>
    </row>
  </sheetData>
  <autoFilter ref="A5:T5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13" sqref="I13"/>
    </sheetView>
  </sheetViews>
  <sheetFormatPr baseColWidth="10" defaultRowHeight="14.4" x14ac:dyDescent="0.3"/>
  <cols>
    <col min="1" max="1" width="24.88671875" bestFit="1" customWidth="1"/>
  </cols>
  <sheetData>
    <row r="1" spans="1:9" ht="18" x14ac:dyDescent="0.35">
      <c r="A1" s="6" t="s">
        <v>316</v>
      </c>
    </row>
    <row r="3" spans="1:9" x14ac:dyDescent="0.3">
      <c r="A3" s="38" t="s">
        <v>317</v>
      </c>
      <c r="E3" s="5" t="s">
        <v>35</v>
      </c>
      <c r="F3" s="5" t="s">
        <v>36</v>
      </c>
      <c r="G3" s="5" t="s">
        <v>37</v>
      </c>
      <c r="H3" s="5" t="s">
        <v>38</v>
      </c>
      <c r="I3" s="5" t="s">
        <v>48</v>
      </c>
    </row>
    <row r="4" spans="1:9" x14ac:dyDescent="0.3">
      <c r="A4" s="39" t="s">
        <v>323</v>
      </c>
      <c r="B4" s="2">
        <v>2.5</v>
      </c>
      <c r="E4" t="s">
        <v>41</v>
      </c>
      <c r="G4" t="s">
        <v>39</v>
      </c>
      <c r="H4" t="s">
        <v>40</v>
      </c>
    </row>
    <row r="5" spans="1:9" x14ac:dyDescent="0.3">
      <c r="A5" s="39"/>
      <c r="B5" s="2"/>
      <c r="E5" t="s">
        <v>42</v>
      </c>
      <c r="F5" t="s">
        <v>43</v>
      </c>
      <c r="G5" t="s">
        <v>44</v>
      </c>
      <c r="H5" t="s">
        <v>45</v>
      </c>
    </row>
    <row r="6" spans="1:9" x14ac:dyDescent="0.3">
      <c r="A6" s="5" t="s">
        <v>320</v>
      </c>
      <c r="B6">
        <v>19</v>
      </c>
      <c r="C6" t="s">
        <v>322</v>
      </c>
      <c r="E6" t="s">
        <v>41</v>
      </c>
      <c r="G6" t="s">
        <v>46</v>
      </c>
      <c r="H6" t="s">
        <v>47</v>
      </c>
    </row>
    <row r="7" spans="1:9" x14ac:dyDescent="0.3">
      <c r="A7" s="5" t="s">
        <v>321</v>
      </c>
      <c r="B7">
        <f>IF(B6&lt;=7,0,B4)</f>
        <v>2.5</v>
      </c>
    </row>
    <row r="11" spans="1:9" x14ac:dyDescent="0.3">
      <c r="A11" s="38" t="s">
        <v>317</v>
      </c>
    </row>
    <row r="12" spans="1:9" x14ac:dyDescent="0.3">
      <c r="A12" s="39" t="s">
        <v>318</v>
      </c>
      <c r="B12" s="2">
        <v>2.5</v>
      </c>
    </row>
    <row r="13" spans="1:9" x14ac:dyDescent="0.3">
      <c r="A13" s="39" t="s">
        <v>319</v>
      </c>
      <c r="B13" s="2">
        <v>4</v>
      </c>
    </row>
    <row r="15" spans="1:9" x14ac:dyDescent="0.3">
      <c r="A15" s="5" t="s">
        <v>320</v>
      </c>
      <c r="B15">
        <v>19</v>
      </c>
    </row>
    <row r="16" spans="1:9" x14ac:dyDescent="0.3">
      <c r="A16" s="5" t="s">
        <v>321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C10" sqref="C10"/>
    </sheetView>
  </sheetViews>
  <sheetFormatPr baseColWidth="10" defaultRowHeight="14.4" x14ac:dyDescent="0.3"/>
  <cols>
    <col min="2" max="2" width="12.77734375" bestFit="1" customWidth="1"/>
  </cols>
  <sheetData>
    <row r="1" spans="1:3" ht="21" x14ac:dyDescent="0.4">
      <c r="A1" s="7" t="s">
        <v>324</v>
      </c>
    </row>
    <row r="3" spans="1:3" x14ac:dyDescent="0.3">
      <c r="A3" t="s">
        <v>325</v>
      </c>
      <c r="B3" s="2">
        <v>300000</v>
      </c>
    </row>
    <row r="4" spans="1:3" x14ac:dyDescent="0.3">
      <c r="A4" t="s">
        <v>326</v>
      </c>
      <c r="B4" s="40">
        <v>1.2E-2</v>
      </c>
    </row>
    <row r="5" spans="1:3" x14ac:dyDescent="0.3">
      <c r="A5" t="s">
        <v>327</v>
      </c>
      <c r="B5" s="2">
        <v>24000</v>
      </c>
      <c r="C5" t="s">
        <v>328</v>
      </c>
    </row>
    <row r="7" spans="1:3" x14ac:dyDescent="0.3">
      <c r="A7" s="5" t="s">
        <v>330</v>
      </c>
      <c r="B7" s="5"/>
    </row>
    <row r="8" spans="1:3" x14ac:dyDescent="0.3">
      <c r="A8" s="5" t="s">
        <v>329</v>
      </c>
      <c r="B8" s="5" t="s">
        <v>331</v>
      </c>
    </row>
    <row r="9" spans="1:3" x14ac:dyDescent="0.3">
      <c r="A9">
        <v>1</v>
      </c>
      <c r="B9" s="21">
        <f>B3</f>
        <v>300000</v>
      </c>
    </row>
    <row r="10" spans="1:3" x14ac:dyDescent="0.3">
      <c r="A10">
        <v>2</v>
      </c>
      <c r="B10" s="21">
        <f>B9*(1+B$4)-B$5</f>
        <v>279600</v>
      </c>
    </row>
    <row r="11" spans="1:3" x14ac:dyDescent="0.3">
      <c r="A11">
        <v>3</v>
      </c>
      <c r="B11" s="21">
        <f t="shared" ref="B11:B24" si="0">B10*(1+B$4)-B$5</f>
        <v>258955.2</v>
      </c>
    </row>
    <row r="12" spans="1:3" x14ac:dyDescent="0.3">
      <c r="A12">
        <v>4</v>
      </c>
      <c r="B12" s="21">
        <f t="shared" si="0"/>
        <v>238062.6624</v>
      </c>
    </row>
    <row r="13" spans="1:3" x14ac:dyDescent="0.3">
      <c r="A13">
        <v>5</v>
      </c>
      <c r="B13" s="21">
        <f t="shared" si="0"/>
        <v>216919.4143488</v>
      </c>
    </row>
    <row r="14" spans="1:3" x14ac:dyDescent="0.3">
      <c r="A14">
        <v>6</v>
      </c>
      <c r="B14" s="21">
        <f t="shared" si="0"/>
        <v>195522.44732098561</v>
      </c>
    </row>
    <row r="15" spans="1:3" x14ac:dyDescent="0.3">
      <c r="A15">
        <v>7</v>
      </c>
      <c r="B15" s="21">
        <f t="shared" si="0"/>
        <v>173868.71668883745</v>
      </c>
    </row>
    <row r="16" spans="1:3" x14ac:dyDescent="0.3">
      <c r="A16">
        <v>8</v>
      </c>
      <c r="B16" s="21">
        <f t="shared" si="0"/>
        <v>151955.14128910351</v>
      </c>
    </row>
    <row r="17" spans="1:2" x14ac:dyDescent="0.3">
      <c r="A17">
        <v>9</v>
      </c>
      <c r="B17" s="21">
        <f t="shared" si="0"/>
        <v>129778.60298457276</v>
      </c>
    </row>
    <row r="18" spans="1:2" x14ac:dyDescent="0.3">
      <c r="A18">
        <v>10</v>
      </c>
      <c r="B18" s="21">
        <f t="shared" si="0"/>
        <v>107335.94622038765</v>
      </c>
    </row>
    <row r="19" spans="1:2" x14ac:dyDescent="0.3">
      <c r="A19">
        <v>11</v>
      </c>
      <c r="B19" s="21">
        <f t="shared" si="0"/>
        <v>84623.977575032302</v>
      </c>
    </row>
    <row r="20" spans="1:2" x14ac:dyDescent="0.3">
      <c r="A20">
        <v>12</v>
      </c>
      <c r="B20" s="21">
        <f t="shared" si="0"/>
        <v>61639.465305932696</v>
      </c>
    </row>
    <row r="21" spans="1:2" x14ac:dyDescent="0.3">
      <c r="A21">
        <v>13</v>
      </c>
      <c r="B21" s="21">
        <f>B20*(1+B$4)-B$5</f>
        <v>38379.138889603892</v>
      </c>
    </row>
    <row r="22" spans="1:2" x14ac:dyDescent="0.3">
      <c r="A22">
        <v>14</v>
      </c>
      <c r="B22" s="21">
        <f t="shared" si="0"/>
        <v>14839.688556279136</v>
      </c>
    </row>
    <row r="23" spans="1:2" x14ac:dyDescent="0.3">
      <c r="A23">
        <v>15</v>
      </c>
      <c r="B23" s="21">
        <f t="shared" si="0"/>
        <v>-8982.2351810455148</v>
      </c>
    </row>
    <row r="24" spans="1:2" x14ac:dyDescent="0.3">
      <c r="B24" s="2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Brutto, Netto</vt:lpstr>
      <vt:lpstr>Fahrradhändler</vt:lpstr>
      <vt:lpstr>Fahrradhändler bearbeitet</vt:lpstr>
      <vt:lpstr>Weißwurstfrühstück</vt:lpstr>
      <vt:lpstr>Weißwurstfrühstück bearbeitet</vt:lpstr>
      <vt:lpstr>Mittelwert, Verketten</vt:lpstr>
      <vt:lpstr>Filtern von Listen</vt:lpstr>
      <vt:lpstr>Wenn-Funktion</vt:lpstr>
      <vt:lpstr>Diagramme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2019-11-03T06:45:08Z</dcterms:created>
  <dcterms:modified xsi:type="dcterms:W3CDTF">2019-11-03T09:55:57Z</dcterms:modified>
</cp:coreProperties>
</file>